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Default Extension="jpeg" ContentType="image/jpeg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20" yWindow="-75" windowWidth="9720" windowHeight="4815"/>
  </bookViews>
  <sheets>
    <sheet name="CRONOGRAMA FÍSICO-FINANCEIRO" sheetId="39" r:id="rId1"/>
    <sheet name="CURVA ABC" sheetId="41" state="hidden" r:id="rId2"/>
  </sheets>
  <definedNames>
    <definedName name="_xlnm.Print_Area" localSheetId="0">'CRONOGRAMA FÍSICO-FINANCEIRO'!$A$1:$BZ$41</definedName>
    <definedName name="_xlnm.Print_Area" localSheetId="1">'CURVA ABC'!$A$1:$J$162</definedName>
    <definedName name="_xlnm.Print_Titles" localSheetId="1">'CURVA ABC'!$1:$4</definedName>
  </definedNames>
  <calcPr calcId="125725"/>
</workbook>
</file>

<file path=xl/calcChain.xml><?xml version="1.0" encoding="utf-8"?>
<calcChain xmlns="http://schemas.openxmlformats.org/spreadsheetml/2006/main">
  <c r="H15" i="41"/>
  <c r="H121"/>
  <c r="H123"/>
  <c r="H99"/>
  <c r="H144"/>
  <c r="H136"/>
  <c r="H117"/>
  <c r="F32"/>
  <c r="H42"/>
  <c r="H28"/>
  <c r="H60"/>
  <c r="H59"/>
  <c r="H143"/>
  <c r="H73"/>
  <c r="H35"/>
  <c r="H20"/>
  <c r="H43"/>
  <c r="H36"/>
  <c r="H64"/>
  <c r="H89"/>
  <c r="H102"/>
  <c r="H88"/>
  <c r="H82"/>
  <c r="H109"/>
  <c r="H92"/>
  <c r="H71"/>
  <c r="H124"/>
  <c r="H80"/>
  <c r="H125"/>
  <c r="H146"/>
  <c r="H110"/>
  <c r="H120"/>
  <c r="H38"/>
  <c r="H24"/>
  <c r="H33"/>
  <c r="H111"/>
  <c r="H93"/>
  <c r="H51"/>
  <c r="H97"/>
  <c r="H77"/>
  <c r="H86"/>
  <c r="H83"/>
  <c r="H95"/>
  <c r="H112"/>
  <c r="H11"/>
  <c r="H8"/>
  <c r="H5"/>
  <c r="H30"/>
  <c r="H9"/>
  <c r="H7"/>
  <c r="H16"/>
  <c r="H18"/>
  <c r="H62"/>
  <c r="H103"/>
  <c r="H78"/>
  <c r="H116"/>
  <c r="H115"/>
  <c r="H94"/>
  <c r="H122"/>
  <c r="H65"/>
  <c r="H84"/>
  <c r="H39"/>
  <c r="H34"/>
  <c r="H101"/>
  <c r="H56"/>
  <c r="H46"/>
  <c r="H21"/>
  <c r="H45"/>
  <c r="H31"/>
  <c r="H85"/>
  <c r="H61"/>
  <c r="H131"/>
  <c r="H98"/>
  <c r="H23"/>
  <c r="H17"/>
  <c r="H27"/>
  <c r="H12"/>
  <c r="H25"/>
  <c r="H14"/>
  <c r="H69"/>
  <c r="H40"/>
  <c r="H57"/>
  <c r="H50"/>
  <c r="H6"/>
  <c r="H22"/>
  <c r="H19"/>
  <c r="H13"/>
  <c r="H44"/>
  <c r="H96"/>
  <c r="H90"/>
  <c r="H70"/>
  <c r="H87"/>
  <c r="H66"/>
  <c r="H81"/>
  <c r="H63"/>
  <c r="H48"/>
  <c r="H29"/>
  <c r="H26"/>
  <c r="H10"/>
  <c r="H67"/>
  <c r="H141"/>
  <c r="H49"/>
  <c r="H140"/>
  <c r="H118"/>
  <c r="H113"/>
  <c r="H130"/>
  <c r="H91"/>
  <c r="H139"/>
  <c r="H137"/>
  <c r="H147"/>
  <c r="H145"/>
  <c r="H142"/>
  <c r="H135"/>
  <c r="H129"/>
  <c r="H119"/>
  <c r="H126"/>
  <c r="H133"/>
  <c r="H127"/>
  <c r="H134"/>
  <c r="H100"/>
  <c r="H132"/>
  <c r="H114"/>
  <c r="H128"/>
  <c r="H47"/>
  <c r="H58"/>
  <c r="H68"/>
  <c r="H72"/>
  <c r="H108"/>
  <c r="H41"/>
  <c r="H37"/>
  <c r="H138"/>
  <c r="H79"/>
  <c r="H76"/>
  <c r="H75"/>
  <c r="H74"/>
  <c r="H149"/>
  <c r="I142"/>
  <c r="I9"/>
  <c r="I29"/>
  <c r="I57"/>
  <c r="I77"/>
  <c r="I97"/>
  <c r="I125"/>
  <c r="I145"/>
  <c r="I124"/>
  <c r="I8"/>
  <c r="I28"/>
  <c r="I60"/>
  <c r="I80"/>
  <c r="I100"/>
  <c r="I132"/>
  <c r="I23"/>
  <c r="I47"/>
  <c r="I67"/>
  <c r="I83"/>
  <c r="I99"/>
  <c r="I119"/>
  <c r="I131"/>
  <c r="I135"/>
  <c r="I147"/>
  <c r="I10"/>
  <c r="I22"/>
  <c r="I26"/>
  <c r="I38"/>
  <c r="I42"/>
  <c r="I58"/>
  <c r="I62"/>
  <c r="I74"/>
  <c r="I82"/>
  <c r="I86"/>
  <c r="I90"/>
  <c r="I94"/>
  <c r="I98"/>
  <c r="I102"/>
  <c r="I110"/>
  <c r="I114"/>
  <c r="I118"/>
  <c r="I122"/>
  <c r="I130"/>
  <c r="I134"/>
  <c r="I138"/>
  <c r="I146"/>
  <c r="I43"/>
  <c r="I27"/>
  <c r="I11"/>
  <c r="I128"/>
  <c r="I108"/>
  <c r="I88"/>
  <c r="I72"/>
  <c r="I48"/>
  <c r="I32"/>
  <c r="I16"/>
  <c r="I144"/>
  <c r="I137"/>
  <c r="I121"/>
  <c r="I101"/>
  <c r="I85"/>
  <c r="I69"/>
  <c r="I49"/>
  <c r="I33"/>
  <c r="I17"/>
  <c r="I66"/>
  <c r="I46"/>
  <c r="I30"/>
  <c r="I14"/>
  <c r="I139"/>
  <c r="I123"/>
  <c r="I103"/>
  <c r="I87"/>
  <c r="I71"/>
  <c r="I51"/>
  <c r="I31"/>
  <c r="I140"/>
  <c r="I112"/>
  <c r="I84"/>
  <c r="I64"/>
  <c r="I36"/>
  <c r="I12"/>
  <c r="I136"/>
  <c r="I5"/>
  <c r="J5" s="1"/>
  <c r="I129"/>
  <c r="I109"/>
  <c r="I81"/>
  <c r="I61"/>
  <c r="I37"/>
  <c r="I13"/>
  <c r="I126"/>
  <c r="I70"/>
  <c r="I50"/>
  <c r="I34"/>
  <c r="I18"/>
  <c r="I143"/>
  <c r="I127"/>
  <c r="I111"/>
  <c r="I91"/>
  <c r="I75"/>
  <c r="I59"/>
  <c r="I35"/>
  <c r="I15"/>
  <c r="I7"/>
  <c r="I116"/>
  <c r="I92"/>
  <c r="I68"/>
  <c r="I40"/>
  <c r="I20"/>
  <c r="I6"/>
  <c r="I133"/>
  <c r="I113"/>
  <c r="I89"/>
  <c r="I65"/>
  <c r="I41"/>
  <c r="I21"/>
  <c r="I78"/>
  <c r="I115"/>
  <c r="I95"/>
  <c r="I79"/>
  <c r="I63"/>
  <c r="I39"/>
  <c r="I19"/>
  <c r="I120"/>
  <c r="I96"/>
  <c r="I76"/>
  <c r="I44"/>
  <c r="I24"/>
  <c r="I56"/>
  <c r="I141"/>
  <c r="I117"/>
  <c r="I93"/>
  <c r="I73"/>
  <c r="I45"/>
  <c r="I25"/>
  <c r="J6" l="1"/>
  <c r="J7" s="1"/>
  <c r="J8" s="1"/>
  <c r="J9" s="1"/>
  <c r="J10" s="1"/>
  <c r="J11" s="1"/>
  <c r="J12" s="1"/>
  <c r="J13" s="1"/>
  <c r="J14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</calcChain>
</file>

<file path=xl/sharedStrings.xml><?xml version="1.0" encoding="utf-8"?>
<sst xmlns="http://schemas.openxmlformats.org/spreadsheetml/2006/main" count="633" uniqueCount="401">
  <si>
    <t>DISCRIMINAÇÃO</t>
  </si>
  <si>
    <t>ESPECIFICAÇÃO</t>
  </si>
  <si>
    <t>UND.</t>
  </si>
  <si>
    <t>TOTAL</t>
  </si>
  <si>
    <t>1.0</t>
  </si>
  <si>
    <t>2.0</t>
  </si>
  <si>
    <t>PREÇO ( R$ )</t>
  </si>
  <si>
    <t>( R$ )</t>
  </si>
  <si>
    <t>ITEM</t>
  </si>
  <si>
    <t>UNITÁRIO</t>
  </si>
  <si>
    <t xml:space="preserve">CÓDIGO                 </t>
  </si>
  <si>
    <t>QUANTIDADE</t>
  </si>
  <si>
    <t>3.0</t>
  </si>
  <si>
    <t>4.0</t>
  </si>
  <si>
    <t>TOTAL GERAL</t>
  </si>
  <si>
    <t>1.1</t>
  </si>
  <si>
    <t>DRENAGEM</t>
  </si>
  <si>
    <t>TERRAPLENAGEM</t>
  </si>
  <si>
    <t>2.1</t>
  </si>
  <si>
    <t>Reaterro e compactação</t>
  </si>
  <si>
    <t xml:space="preserve">PAVIMENTAÇÃO </t>
  </si>
  <si>
    <t>Regularização do subleito</t>
  </si>
  <si>
    <t>Imprimação com CM-30</t>
  </si>
  <si>
    <t>m2</t>
  </si>
  <si>
    <t>m3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</si>
  <si>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</si>
  <si>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</si>
  <si>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</si>
  <si>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</si>
  <si>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</si>
  <si>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</si>
  <si>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</si>
  <si>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</si>
  <si>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</si>
  <si>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</si>
  <si>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</si>
  <si>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</si>
  <si>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</si>
  <si>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5.1</t>
  </si>
  <si>
    <t>5.0</t>
  </si>
  <si>
    <t>5.3</t>
  </si>
  <si>
    <t>2 S 01 102 03</t>
  </si>
  <si>
    <t>m</t>
  </si>
  <si>
    <t>ud</t>
  </si>
  <si>
    <t>3.8</t>
  </si>
  <si>
    <t>3.9</t>
  </si>
  <si>
    <t>3.10</t>
  </si>
  <si>
    <t>und</t>
  </si>
  <si>
    <t>t</t>
  </si>
  <si>
    <t>4 S 06 200 01</t>
  </si>
  <si>
    <t>4 S 06 100 22</t>
  </si>
  <si>
    <t>5.2</t>
  </si>
  <si>
    <t>6.0</t>
  </si>
  <si>
    <t>kg</t>
  </si>
  <si>
    <t>Enleivamento</t>
  </si>
  <si>
    <t>2 S 05 100 00</t>
  </si>
  <si>
    <t>2 S 05 102 00</t>
  </si>
  <si>
    <t>7.0</t>
  </si>
  <si>
    <t>2 S 03 510 00</t>
  </si>
  <si>
    <t>2 S 03 991 02</t>
  </si>
  <si>
    <t>8.0</t>
  </si>
  <si>
    <t>9.0</t>
  </si>
  <si>
    <t>2 S 01 101 23</t>
  </si>
  <si>
    <t>2 S 02 200 00</t>
  </si>
  <si>
    <t>COMPOSIÇÃO</t>
  </si>
  <si>
    <t>9.1</t>
  </si>
  <si>
    <t>SINALIZAÇÃO</t>
  </si>
  <si>
    <t>3.11</t>
  </si>
  <si>
    <t>3.12</t>
  </si>
  <si>
    <t>3.13</t>
  </si>
  <si>
    <t>3.14</t>
  </si>
  <si>
    <t>3.15</t>
  </si>
  <si>
    <t>9.2</t>
  </si>
  <si>
    <t>2 S 04 900 52</t>
  </si>
  <si>
    <t>2 S 01 101 24</t>
  </si>
  <si>
    <t>2 S 01 100 27</t>
  </si>
  <si>
    <t>Compactação de aterros a 100% proctor normal</t>
  </si>
  <si>
    <t>3.16</t>
  </si>
  <si>
    <t>3.17</t>
  </si>
  <si>
    <t>3.18</t>
  </si>
  <si>
    <t>4 S 06 120 11</t>
  </si>
  <si>
    <t>4.9</t>
  </si>
  <si>
    <t>4.10</t>
  </si>
  <si>
    <t>mês</t>
  </si>
  <si>
    <t>Manutenção do canteiro</t>
  </si>
  <si>
    <t>Mobilização e desmobilização de pessoal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</si>
  <si>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</si>
  <si>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</si>
  <si>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</si>
  <si>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</si>
  <si>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</si>
  <si>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</si>
  <si>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</si>
  <si>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</si>
  <si>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</si>
  <si>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</si>
  <si>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</si>
  <si>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</si>
  <si>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2.3.7</t>
  </si>
  <si>
    <t>2.4.1</t>
  </si>
  <si>
    <t>2.4.2</t>
  </si>
  <si>
    <t>2.4.3</t>
  </si>
  <si>
    <t>2.4.4</t>
  </si>
  <si>
    <t>2.4.5</t>
  </si>
  <si>
    <t>pessoa</t>
  </si>
  <si>
    <t>MOBILIZAÇÃO E DESMOBILIZAÇÃO</t>
  </si>
  <si>
    <t>Desm. dest. limpeza áreas c/arv. diam. até 0,15 m</t>
  </si>
  <si>
    <t>Esc. carga transp. mat 1ª cat DMT 50 m</t>
  </si>
  <si>
    <t>2 S 01 100 31</t>
  </si>
  <si>
    <t>2 S 01 513 01</t>
  </si>
  <si>
    <t>3.19</t>
  </si>
  <si>
    <t>3.20</t>
  </si>
  <si>
    <t>3.21</t>
  </si>
  <si>
    <t>3.22</t>
  </si>
  <si>
    <t>3.23</t>
  </si>
  <si>
    <t>2 S 04 400 54</t>
  </si>
  <si>
    <t>Valeta prot.de cortes c/revest.concr.VPC 04 AC/BC</t>
  </si>
  <si>
    <t>2 S 04 401 54</t>
  </si>
  <si>
    <t>Valeta prot.de aterro c/revest.concr.VPA 04 AC/BC</t>
  </si>
  <si>
    <t>Sarjeta triangular de concreto - STC 02 AC/BC</t>
  </si>
  <si>
    <t>Meio-fio de concreto - MFC 03 AC/BC</t>
  </si>
  <si>
    <t>Entrada d'água - EDA 01 AC/BC</t>
  </si>
  <si>
    <t>Entrada d'água - EDA 02 AC/BC</t>
  </si>
  <si>
    <t>Descida d'água tipo rap.canal retang.-DAR 02 AC/BC</t>
  </si>
  <si>
    <t>5.4</t>
  </si>
  <si>
    <t>5.6</t>
  </si>
  <si>
    <t>5.7</t>
  </si>
  <si>
    <t>Pintura de Ligação</t>
  </si>
  <si>
    <t>ES-104/2009</t>
  </si>
  <si>
    <t>ES-106-107/2009</t>
  </si>
  <si>
    <t>ES-108/2009</t>
  </si>
  <si>
    <t>ES-018/2006</t>
  </si>
  <si>
    <t>ES-020/2006</t>
  </si>
  <si>
    <t>ES-021/2004</t>
  </si>
  <si>
    <t>ES-026/2004</t>
  </si>
  <si>
    <t>ES-015/2006</t>
  </si>
  <si>
    <t>ES-023/2006</t>
  </si>
  <si>
    <t>ES-025/2004</t>
  </si>
  <si>
    <t>ES-031/2006</t>
  </si>
  <si>
    <t>ES-101/2009</t>
  </si>
  <si>
    <t>Compactação de aterros a 100% proctor intermediário</t>
  </si>
  <si>
    <t>Escoramento com madeira de OAE (Vertical)</t>
  </si>
  <si>
    <t>Escoramento com madeira de OAE (Lateral)</t>
  </si>
  <si>
    <t>ES-117/2009</t>
  </si>
  <si>
    <t>ES-120/2009</t>
  </si>
  <si>
    <t>ES-118/2009</t>
  </si>
  <si>
    <t>10.0</t>
  </si>
  <si>
    <t>ES-102/2009</t>
  </si>
  <si>
    <t>ES-099/2009</t>
  </si>
  <si>
    <t>10.1</t>
  </si>
  <si>
    <t>10.2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</si>
  <si>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</si>
  <si>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</si>
  <si>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</si>
  <si>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</si>
  <si>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</si>
  <si>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</si>
  <si>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</si>
  <si>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</si>
  <si>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</si>
  <si>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</si>
  <si>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%</t>
  </si>
  <si>
    <t>% ACUM.</t>
  </si>
  <si>
    <t>DEMONSTRATIVO DA CURVA ABC</t>
  </si>
  <si>
    <t xml:space="preserve">Sub-Base solo estabilizado granulometricamente sem mistura  </t>
  </si>
  <si>
    <t>Esc. carga transp. mat 1ª cat DMT 51 a 200m c/e</t>
  </si>
  <si>
    <t>Esc. carga transp. mat 1ª cat DMT 201 a 400m c/e</t>
  </si>
  <si>
    <t>Esc. carga transp. mat 1ª cat DMT 401 a 600m c/e</t>
  </si>
  <si>
    <t>Esc. carga transp. mat 1ª cat DMT 601 a 800m c/e</t>
  </si>
  <si>
    <t>Esc. carga transp. mat 1ª cat DMT 801 a 1000m c/e</t>
  </si>
  <si>
    <t>Esc. carga transp. mat 1ª cat DMT 1001 a 1200m c/e</t>
  </si>
  <si>
    <t>Esc. carga transp. mat 1ª cat DMT 1801 a 2000m c/e</t>
  </si>
  <si>
    <t>Esc. carga transp. mat 2a cat DMT 201 a 400m c/e</t>
  </si>
  <si>
    <t>Esc. carga transp. mat 2a cat DMT 401 a 600m c/e</t>
  </si>
  <si>
    <t>Esc. carga transp. mat 2a cat DMT 601 a 800m c/e</t>
  </si>
  <si>
    <t>Esc. carga transp. mat 2ª cat DMT 1401 a 1600m c/e</t>
  </si>
  <si>
    <t>Esc. carga transp. mat 3a cat DMT 201 a 400m</t>
  </si>
  <si>
    <t>Esc. carga transp. mat 3a cat DMT 401 a 600m c/e</t>
  </si>
  <si>
    <t>Compactação de material em bota-fora com DMT= 0,40 km</t>
  </si>
  <si>
    <t>Espalhamento de material de 3ª categoria com DMT=0,40 km</t>
  </si>
  <si>
    <t>Aterros em rocha</t>
  </si>
  <si>
    <t>3.24</t>
  </si>
  <si>
    <t>3.25</t>
  </si>
  <si>
    <t>74155/001</t>
  </si>
  <si>
    <t>2 S 01 101 25</t>
  </si>
  <si>
    <t>2 S 01 101 29</t>
  </si>
  <si>
    <t>2 S 01 102 04</t>
  </si>
  <si>
    <t>ES-137/2010</t>
  </si>
  <si>
    <t>ES-139/2010</t>
  </si>
  <si>
    <t>ES-141/2010</t>
  </si>
  <si>
    <t>ES-144/2010</t>
  </si>
  <si>
    <t>ES-145/2010</t>
  </si>
  <si>
    <t>73859/001</t>
  </si>
  <si>
    <t>Forn. e implant. placa sinalização semi-refletiva (escav.h-&gt;0,50m, sendo chumbado em concreto h-&gt;0,30m e reaterro h-&gt;0,20m) (Sinais de L= 0,35 m Octogonal)</t>
  </si>
  <si>
    <t>Forn. e implant. placa sinalização semi-refletiva (escav.h-&gt;0,50m, sendo chumbado em concreto h-&gt;0,30m e reaterro h-&gt;0,20m) (Sinais de L= 2,00 x 1,00m)</t>
  </si>
  <si>
    <t>Pintura faixa - tinta reflectiva a base de resina acrílic. (Faixa contin. Amarela com 0,10m de largura)</t>
  </si>
  <si>
    <t>Pintura faixa - tinta reflectiva a base de resina acrílic. (Faixa Interrompida Amarela com 0,10m de largura)</t>
  </si>
  <si>
    <t>Pintura faixa - tinta reflectiva a base de resina acrílic. (Faixa contin. Branca com 0,10m de largura)</t>
  </si>
  <si>
    <t>Pintura setas e zebrado - Tinta reflectiva a base de resina acrílica</t>
  </si>
  <si>
    <t>Fornecimento e colocação de tachão refletiva monodirecional</t>
  </si>
  <si>
    <t>Remoção de cerca</t>
  </si>
  <si>
    <t>73892/002</t>
  </si>
  <si>
    <t>Execução de calçada em concreto 1:3:5 (fck=12 mpa) preparo mecânico, E=7cm (Passeio)</t>
  </si>
  <si>
    <t>72947</t>
  </si>
  <si>
    <t>2 S 04 910 10</t>
  </si>
  <si>
    <t>2 S 04 942 03</t>
  </si>
  <si>
    <t>2 S 04 942 04</t>
  </si>
  <si>
    <t>2 S 04 940 05</t>
  </si>
  <si>
    <t>Escavação mecânica de vala em material de 1ª categoria</t>
  </si>
  <si>
    <t>Reaterro e compactacao</t>
  </si>
  <si>
    <t>74015/001</t>
  </si>
  <si>
    <t>Esc. carga transp. mat 1ª cat DMT 201 a 400m c/carregadeira (Bota-fora)</t>
  </si>
  <si>
    <t>Concreto fck=10MPa controle razoável uso geral confecção e lançamento AC/BC</t>
  </si>
  <si>
    <t>Concreto estrutural fck=30MPa controle razoável uso geral confecção e lançamento AC/BC</t>
  </si>
  <si>
    <t>Fôrma de placa compensada plastificada</t>
  </si>
  <si>
    <t>74254/002</t>
  </si>
  <si>
    <t>Fornecimento, preparo colocação aço CA-50</t>
  </si>
  <si>
    <t>Aparelho apoio em neoprene fretado - fornecimento e aplicação</t>
  </si>
  <si>
    <t>Enrocamento de pedra arrumada BC</t>
  </si>
  <si>
    <t>Dreno de PVC Ø=100 mm</t>
  </si>
  <si>
    <t>73770/001</t>
  </si>
  <si>
    <t>Barreira de segurança</t>
  </si>
  <si>
    <t>6.1.1</t>
  </si>
  <si>
    <t>6.1.2</t>
  </si>
  <si>
    <t>6.1.4</t>
  </si>
  <si>
    <t>6.1.5</t>
  </si>
  <si>
    <t>6.2.1</t>
  </si>
  <si>
    <t>6.2.2</t>
  </si>
  <si>
    <t>6.2.3</t>
  </si>
  <si>
    <t>6.2.5</t>
  </si>
  <si>
    <t>6.2.6</t>
  </si>
  <si>
    <t>7.1</t>
  </si>
  <si>
    <t>7.2</t>
  </si>
  <si>
    <t>7.3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</si>
  <si>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</si>
  <si>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</si>
  <si>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</si>
  <si>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</si>
  <si>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</si>
  <si>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</si>
  <si>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</si>
  <si>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</si>
  <si>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</si>
  <si>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</si>
  <si>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</si>
  <si>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</si>
  <si>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</si>
  <si>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</si>
  <si>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8.3.1</t>
  </si>
  <si>
    <t>8.3.2</t>
  </si>
  <si>
    <t>8.3.3</t>
  </si>
  <si>
    <t>8.3.4</t>
  </si>
  <si>
    <t>8.4.1</t>
  </si>
  <si>
    <t>8.4.2</t>
  </si>
  <si>
    <t>8.4.3</t>
  </si>
  <si>
    <t>BDI = 24,23 %</t>
  </si>
  <si>
    <t>Trator de esteiras com lâmina</t>
  </si>
  <si>
    <t>Motoniveladora</t>
  </si>
  <si>
    <t>Rolo compactador pé de carneiro autop. 11,25 t vibrat.</t>
  </si>
  <si>
    <t>Escavadeira hidráulica</t>
  </si>
  <si>
    <t>Rolo compactador tanden vibrat. autop. 10,9 t</t>
  </si>
  <si>
    <t>Carregadeira frontal pneumática</t>
  </si>
  <si>
    <t>Vibro-acabadora de asfalto - sobre esteiras</t>
  </si>
  <si>
    <t>Trator agrícola</t>
  </si>
  <si>
    <t>Retroescavadeira - de pneus</t>
  </si>
  <si>
    <t>Rolo compactador - liso vibratório autopropelido 11,6 t</t>
  </si>
  <si>
    <t>Rolo compactador - de pneus autoprop. 21 t</t>
  </si>
  <si>
    <t>Compressor de ar - 350 PCM</t>
  </si>
  <si>
    <t>Compressor de ar - 180 PCM</t>
  </si>
  <si>
    <t>Grupo gerador - 100 / 110 KVA</t>
  </si>
  <si>
    <t>Distribuidor de agregados - autopropelido</t>
  </si>
  <si>
    <t>Equipamento para distribuição de asfalto - montado em caminhão</t>
  </si>
  <si>
    <t>Caminhão basculante - 10 m3 - 15 t</t>
  </si>
  <si>
    <t>Caminhão carroceria - fixa 9 t</t>
  </si>
  <si>
    <t>Caminhão tanque - 13.000 l</t>
  </si>
  <si>
    <t>Caminhão basculhante - para rocha 18 t</t>
  </si>
  <si>
    <t>Caminhão carroceria - c/ guindauto - 6 t x m</t>
  </si>
  <si>
    <t>2.3.8</t>
  </si>
  <si>
    <t>2.4.6</t>
  </si>
  <si>
    <t>2.4.7</t>
  </si>
  <si>
    <t>Aluguel de casa para escritório (01 casa)</t>
  </si>
  <si>
    <t>Aluguel de casa para laboratório (01 casa)</t>
  </si>
  <si>
    <t>Aluguel de casa para oficina (01 casa)</t>
  </si>
  <si>
    <t>Aluguel de terreno para guardar materiais</t>
  </si>
  <si>
    <t>Raspagem e limpeza do terreno</t>
  </si>
  <si>
    <t>Fornecimento e asentamento de placa da obra</t>
  </si>
  <si>
    <t>Aluguel de mobiliário para escritório, laboratório e oficina</t>
  </si>
  <si>
    <t>Aluguel para equipamentos de laboratório</t>
  </si>
  <si>
    <t>DATA BASE:  JULHO/2011</t>
  </si>
  <si>
    <t xml:space="preserve">SICRO </t>
  </si>
  <si>
    <t>ES-056/2004</t>
  </si>
  <si>
    <t>ES-106/2009</t>
  </si>
  <si>
    <t>ES-036/2009</t>
  </si>
  <si>
    <t>SICRO 2</t>
  </si>
  <si>
    <t>Hidrossemeadura</t>
  </si>
  <si>
    <t>4.11</t>
  </si>
  <si>
    <t>ES-036/9006</t>
  </si>
  <si>
    <t>ES-638/2000</t>
  </si>
  <si>
    <t>Desmonte Controlado em área de risco</t>
  </si>
  <si>
    <t>Esc. carga transp. DMT = 4km, de mat de 1ª cat p/ abafamento de fogo controlado com bota fora do material de 1ª cat para forro de desmonte controlado.</t>
  </si>
  <si>
    <t>Tratamento superficial duplo - TSD</t>
  </si>
  <si>
    <t>Escavação, carga e transporte de solos moles DMT 201 a 400m</t>
  </si>
  <si>
    <t>2 S 01 300 02</t>
  </si>
  <si>
    <t>9.3</t>
  </si>
  <si>
    <t>9.4</t>
  </si>
  <si>
    <t>10.3</t>
  </si>
  <si>
    <t>Retirada de estrutura de 69KV, tipo H e implantação de estrutura de 69KV, tipo HDLA.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</si>
  <si>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</si>
  <si>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</si>
  <si>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</si>
  <si>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</si>
  <si>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</si>
  <si>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</si>
  <si>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</si>
  <si>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</si>
  <si>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</si>
  <si>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</si>
  <si>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</si>
  <si>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</si>
  <si>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2 S 04 100 07</t>
  </si>
  <si>
    <t>2 S 04 110 01</t>
  </si>
  <si>
    <t>Boca BDCC 2,50 x 2,50 m normal AC/BC</t>
  </si>
  <si>
    <t>2 S 04 211 53</t>
  </si>
  <si>
    <t>Dissipador de energia - DEB 01 AC/BC</t>
  </si>
  <si>
    <t>2 S 04 950 33</t>
  </si>
  <si>
    <t>Caixa coletora de talvegue - CCT 03 AC/BC</t>
  </si>
  <si>
    <t>2 S 04 931 53</t>
  </si>
  <si>
    <t>Corpo BDCC 2,50 x 2,50 m altura de 1,00 a 2,50 m AC/BC</t>
  </si>
  <si>
    <t>2 S 04 210 07</t>
  </si>
  <si>
    <t>Demolição de Concreto Simples</t>
  </si>
  <si>
    <t>Demolição e remoção de tubo de concreto d = 0,80 m</t>
  </si>
  <si>
    <t>Demolição e remoção de tubo de concreto d = 0,40 m</t>
  </si>
  <si>
    <t>Demolição e remoção de tubo de concreto d = 0,60 m</t>
  </si>
  <si>
    <t>2 S 04 402 03</t>
  </si>
  <si>
    <t>2 S 04 402 04</t>
  </si>
  <si>
    <t>Demolição de pontilhão existente</t>
  </si>
  <si>
    <t>4.24</t>
  </si>
  <si>
    <t>4.25</t>
  </si>
  <si>
    <t>4.26</t>
  </si>
  <si>
    <t>73856/004</t>
  </si>
  <si>
    <t xml:space="preserve">Boca de BSTC ø 1,00m </t>
  </si>
  <si>
    <t>73856/009</t>
  </si>
  <si>
    <t xml:space="preserve">Boca de BDTC ø 1,00m </t>
  </si>
  <si>
    <t>Dissipador de energia - DES 01 AC/BC</t>
  </si>
  <si>
    <t>2 S 04 950 05</t>
  </si>
  <si>
    <t>4.27</t>
  </si>
  <si>
    <t>Valeta proteção corte/aterro sem revestimento - VPC 06/VPA 06</t>
  </si>
  <si>
    <t>2 S 04 401 06</t>
  </si>
  <si>
    <t>Corpo de BSTC ø 1,00m AC/BC</t>
  </si>
  <si>
    <t>Corpo de BDTC ø 1,00m AC/BC</t>
  </si>
  <si>
    <t>QD. - 7.1</t>
  </si>
  <si>
    <t>QD. - 7.2</t>
  </si>
  <si>
    <t>QD. - 7.3</t>
  </si>
  <si>
    <t>73822/002</t>
  </si>
  <si>
    <t>74209/001</t>
  </si>
  <si>
    <t>OBRAS DE ARTE ESPECIAIS (PONTE RIACHO DO MEL)</t>
  </si>
  <si>
    <t>74039/001</t>
  </si>
  <si>
    <t>Cerca com mourões de madeira roliça D=11cm, espaçamento de 2m, altura livre de 1m, cravados 0,50m, com 5 fios de arame farpado nº 14 classe 2 - Fornec. e coloc.</t>
  </si>
  <si>
    <t>Retirada de poste de concreto duplo T de baixa tensão</t>
  </si>
  <si>
    <t>Retirada de estrutura em baixa tensão</t>
  </si>
  <si>
    <t>Retirada de luminária Tipo Pública VM 125W</t>
  </si>
  <si>
    <t>Remanejamento de poste metálico pintado H=12,00m.</t>
  </si>
  <si>
    <t>Remanejamento de poste de concreto duplot 600/9 com instalação de 01 estrutura em baixa tensão, vão de 40m de cabo de BT</t>
  </si>
  <si>
    <t xml:space="preserve">Remanejamento de poste de concreto duplot 300/8 com instalação de 01 estrutura em baixa tensão, vão de 40m de cabo de BT </t>
  </si>
  <si>
    <t>10.4</t>
  </si>
  <si>
    <t>10.5</t>
  </si>
  <si>
    <t>10.6</t>
  </si>
  <si>
    <t>10.7</t>
  </si>
  <si>
    <t>Execução de base de solo-brita 75/25%, mistura na pista (brita comercial), inclusive materiais e transporte BC</t>
  </si>
  <si>
    <t>Concreto Betuminoso Usinado a Quente com CAP 50/70, Binder, incluso usinagem e aplicação, exclusive transporte (Faixa C)</t>
  </si>
  <si>
    <t>Forn. e implant. placa sinalização semi-refletiva (escav.h-&gt;0,50m, sendo chumbado em concreto h-&gt;0,30m e reaterro h-&gt;0,20m) (Sinais de L= 1,00 x 1,00m)</t>
  </si>
  <si>
    <t>Forn. e implant. placa sinalização semi-refletiva (escav.h-&gt;0,50m, sendo chumbado em concreto h-&gt;0,30m e reaterro h-&gt;0,20m) (Sinais de L= 1,00m)</t>
  </si>
  <si>
    <t>CRONOGRAMA FÍSICO-FINANCEIRO</t>
  </si>
  <si>
    <t>VALOR
R$</t>
  </si>
  <si>
    <t>DIAS CORRIDOS</t>
  </si>
  <si>
    <t>ATIVIDADES</t>
  </si>
  <si>
    <t xml:space="preserve">OBRAS COMPLEMENTARES </t>
  </si>
  <si>
    <t>PROTEÇÂO AMBIENTAL</t>
  </si>
  <si>
    <t>DESEMBOLSO MENSAL</t>
  </si>
  <si>
    <t>DESEMBOLSO ACUMULADO</t>
  </si>
  <si>
    <t>RETIRADDAS E REMANEJAMENTOS</t>
  </si>
  <si>
    <t>Aluguel de alojamento para pessoal (7 unidades)</t>
  </si>
  <si>
    <t>Aluguel do mobiliário para alojamento do pessoal (7 unidades)</t>
  </si>
  <si>
    <t>Dreno longitudinal profundo para corte em solo - DPS 07  AC/BC</t>
  </si>
  <si>
    <t>Dreno longitudinal profundo para corte em rocha - DPR 02  AC/BC</t>
  </si>
  <si>
    <t>2 S 04 500 57</t>
  </si>
  <si>
    <t>Transporte da usinagem do CBUQ</t>
  </si>
  <si>
    <t>5.5</t>
  </si>
  <si>
    <t>5.8</t>
  </si>
  <si>
    <t>2 S 04 001 00</t>
  </si>
  <si>
    <t xml:space="preserve"> </t>
  </si>
  <si>
    <t>Projeto Executivo de Pavimentação da PE-087, trecho compreendido entre a cidade de Gravatá e o distrito de Mandacarú, com 11,38 km de extensão e Vias de Acesso com Extensão de 1,85 km.</t>
  </si>
  <si>
    <r>
      <t xml:space="preserve">DATA BASE:
</t>
    </r>
    <r>
      <rPr>
        <sz val="11"/>
        <rFont val="Arial"/>
        <family val="2"/>
      </rPr>
      <t>JULHO/2011</t>
    </r>
  </si>
  <si>
    <t>Esc. carga transp. mat 1a cat DMT 3001 a 5000m c/e</t>
  </si>
  <si>
    <t>2 S 01 100 33</t>
  </si>
  <si>
    <t>Camada drenante de areia com DMT= 11,415 km</t>
  </si>
  <si>
    <t>2S 05 100 00</t>
  </si>
  <si>
    <t>Revegetação de áreas de emprestimos, canteiros de obras, jazidas e areais (Enleivamento)</t>
  </si>
  <si>
    <t>ADMINISTRAÇÃO LOCAL E INSTALAÇÃO E MANUTENÇÃO DE CANTEIRO</t>
  </si>
  <si>
    <t>SETUR/PE</t>
  </si>
  <si>
    <t>Implantação e Pavimentação da PE-087, trecho compreendido entre a cidade de Gravatá e o distrito de Mandacarú, com 11,38 km de extensão e Vias de Acesso com Extensão de 1,85 km.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</si>
</sst>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0"/>
    <numFmt numFmtId="165" formatCode="0.0%"/>
    <numFmt numFmtId="166" formatCode="#,###,##0.0000"/>
  </numFmts>
  <fonts count="21">
    <font>
      <sz val="10"/>
      <name val="Arial"/>
    </font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" fontId="4" fillId="0" borderId="0" xfId="1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left" vertical="center"/>
    </xf>
    <xf numFmtId="4" fontId="1" fillId="0" borderId="0" xfId="1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4" fontId="4" fillId="0" borderId="11" xfId="1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1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right" wrapText="1"/>
    </xf>
    <xf numFmtId="0" fontId="12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4" fontId="12" fillId="0" borderId="11" xfId="1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wrapText="1"/>
    </xf>
    <xf numFmtId="164" fontId="4" fillId="0" borderId="11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>
      <alignment horizontal="right" wrapText="1"/>
    </xf>
    <xf numFmtId="0" fontId="3" fillId="0" borderId="11" xfId="0" applyNumberFormat="1" applyFont="1" applyBorder="1" applyAlignment="1">
      <alignment horizontal="left" vertical="top" wrapText="1"/>
    </xf>
    <xf numFmtId="4" fontId="12" fillId="0" borderId="11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vertical="center"/>
    </xf>
    <xf numFmtId="10" fontId="2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2" borderId="0" xfId="0" applyFill="1"/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9" fontId="20" fillId="0" borderId="0" xfId="0" applyNumberFormat="1" applyFont="1"/>
    <xf numFmtId="0" fontId="0" fillId="0" borderId="8" xfId="0" applyBorder="1"/>
    <xf numFmtId="0" fontId="17" fillId="0" borderId="11" xfId="0" applyNumberFormat="1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wrapText="1"/>
    </xf>
    <xf numFmtId="4" fontId="17" fillId="0" borderId="11" xfId="1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/>
    </xf>
    <xf numFmtId="164" fontId="10" fillId="0" borderId="11" xfId="1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wrapText="1"/>
    </xf>
    <xf numFmtId="4" fontId="10" fillId="0" borderId="11" xfId="1" applyNumberFormat="1" applyFont="1" applyFill="1" applyBorder="1" applyAlignment="1">
      <alignment horizontal="right" wrapText="1"/>
    </xf>
    <xf numFmtId="49" fontId="17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6" fontId="4" fillId="0" borderId="11" xfId="0" applyNumberFormat="1" applyFont="1" applyFill="1" applyBorder="1" applyAlignment="1">
      <alignment horizontal="center" wrapText="1"/>
    </xf>
    <xf numFmtId="10" fontId="0" fillId="0" borderId="0" xfId="0" applyNumberFormat="1"/>
    <xf numFmtId="49" fontId="4" fillId="4" borderId="11" xfId="0" applyNumberFormat="1" applyFont="1" applyFill="1" applyBorder="1" applyAlignment="1">
      <alignment horizontal="center" vertical="top" wrapText="1"/>
    </xf>
    <xf numFmtId="0" fontId="4" fillId="4" borderId="11" xfId="0" applyNumberFormat="1" applyFont="1" applyFill="1" applyBorder="1" applyAlignment="1">
      <alignment horizontal="left" vertical="top" wrapText="1"/>
    </xf>
    <xf numFmtId="0" fontId="4" fillId="4" borderId="11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164" fontId="4" fillId="4" borderId="11" xfId="1" applyNumberFormat="1" applyFont="1" applyFill="1" applyBorder="1" applyAlignment="1">
      <alignment horizontal="right" wrapText="1"/>
    </xf>
    <xf numFmtId="4" fontId="4" fillId="4" borderId="11" xfId="0" applyNumberFormat="1" applyFont="1" applyFill="1" applyBorder="1" applyAlignment="1">
      <alignment horizontal="right" wrapText="1"/>
    </xf>
    <xf numFmtId="4" fontId="4" fillId="4" borderId="11" xfId="1" applyNumberFormat="1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 wrapText="1"/>
    </xf>
    <xf numFmtId="43" fontId="4" fillId="0" borderId="11" xfId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top" wrapText="1"/>
    </xf>
    <xf numFmtId="49" fontId="4" fillId="4" borderId="13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64" fontId="4" fillId="0" borderId="22" xfId="1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2" xfId="1" applyNumberFormat="1" applyFont="1" applyFill="1" applyBorder="1" applyAlignment="1">
      <alignment horizontal="right" wrapText="1"/>
    </xf>
    <xf numFmtId="10" fontId="2" fillId="0" borderId="22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/>
    </xf>
    <xf numFmtId="10" fontId="7" fillId="0" borderId="52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 textRotation="180"/>
    </xf>
    <xf numFmtId="0" fontId="6" fillId="0" borderId="45" xfId="0" applyFont="1" applyFill="1" applyBorder="1" applyAlignment="1">
      <alignment horizontal="center" vertical="center" textRotation="180"/>
    </xf>
    <xf numFmtId="0" fontId="6" fillId="0" borderId="46" xfId="0" applyFont="1" applyFill="1" applyBorder="1" applyAlignment="1">
      <alignment horizontal="center" vertical="center" textRotation="180"/>
    </xf>
    <xf numFmtId="0" fontId="5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10" fontId="7" fillId="0" borderId="36" xfId="0" applyNumberFormat="1" applyFont="1" applyFill="1" applyBorder="1" applyAlignment="1">
      <alignment horizontal="center" vertical="center"/>
    </xf>
    <xf numFmtId="10" fontId="7" fillId="0" borderId="37" xfId="0" applyNumberFormat="1" applyFont="1" applyFill="1" applyBorder="1" applyAlignment="1">
      <alignment horizontal="center" vertical="center"/>
    </xf>
    <xf numFmtId="10" fontId="7" fillId="0" borderId="2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24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10" fontId="7" fillId="0" borderId="36" xfId="0" applyNumberFormat="1" applyFont="1" applyBorder="1" applyAlignment="1">
      <alignment horizontal="center" vertical="center"/>
    </xf>
    <xf numFmtId="10" fontId="7" fillId="0" borderId="37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0" fontId="7" fillId="4" borderId="37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180"/>
    </xf>
    <xf numFmtId="10" fontId="7" fillId="4" borderId="36" xfId="0" applyNumberFormat="1" applyFont="1" applyFill="1" applyBorder="1" applyAlignment="1">
      <alignment horizontal="center" vertical="center"/>
    </xf>
    <xf numFmtId="10" fontId="7" fillId="4" borderId="26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10" fontId="7" fillId="0" borderId="41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right" vertical="center"/>
    </xf>
    <xf numFmtId="10" fontId="7" fillId="0" borderId="40" xfId="0" applyNumberFormat="1" applyFont="1" applyBorder="1" applyAlignment="1">
      <alignment horizontal="center" vertical="center"/>
    </xf>
    <xf numFmtId="10" fontId="7" fillId="0" borderId="43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10" fontId="7" fillId="4" borderId="8" xfId="0" applyNumberFormat="1" applyFont="1" applyFill="1" applyBorder="1" applyAlignment="1">
      <alignment horizontal="center" vertical="center"/>
    </xf>
    <xf numFmtId="10" fontId="7" fillId="4" borderId="0" xfId="0" applyNumberFormat="1" applyFont="1" applyFill="1" applyBorder="1" applyAlignment="1">
      <alignment horizontal="center" vertical="center"/>
    </xf>
    <xf numFmtId="10" fontId="7" fillId="4" borderId="3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right" vertical="center"/>
    </xf>
    <xf numFmtId="0" fontId="7" fillId="4" borderId="24" xfId="0" applyFont="1" applyFill="1" applyBorder="1" applyAlignment="1">
      <alignment horizontal="right" vertical="center"/>
    </xf>
    <xf numFmtId="4" fontId="7" fillId="4" borderId="18" xfId="0" applyNumberFormat="1" applyFon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horizontal="center" vertical="center"/>
    </xf>
    <xf numFmtId="4" fontId="7" fillId="4" borderId="24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0" fontId="7" fillId="0" borderId="8" xfId="0" applyNumberFormat="1" applyFont="1" applyFill="1" applyBorder="1" applyAlignment="1">
      <alignment horizontal="center" vertical="center"/>
    </xf>
    <xf numFmtId="10" fontId="7" fillId="0" borderId="3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23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justify" vertical="center" wrapText="1"/>
    </xf>
    <xf numFmtId="49" fontId="6" fillId="0" borderId="29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161018</xdr:colOff>
      <xdr:row>42</xdr:row>
      <xdr:rowOff>4737</xdr:rowOff>
    </xdr:from>
    <xdr:to>
      <xdr:col>77</xdr:col>
      <xdr:colOff>161018</xdr:colOff>
      <xdr:row>42</xdr:row>
      <xdr:rowOff>4737</xdr:rowOff>
    </xdr:to>
    <xdr:sp macro="" textlink="">
      <xdr:nvSpPr>
        <xdr:cNvPr id="12290" name="Texto 6"/>
        <xdr:cNvSpPr txBox="1">
          <a:spLocks noChangeArrowheads="1"/>
        </xdr:cNvSpPr>
      </xdr:nvSpPr>
      <xdr:spPr bwMode="auto">
        <a:xfrm>
          <a:off x="8658225" y="61150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Qd. - 5.4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</a:t>
          </a:r>
        </a:p>
        <a:p>
          <a:pPr algn="just" rtl="0">
            <a:defRPr sz="1000"/>
          </a:pPr>
          <a:endParaRPr lang="pt-BR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- 4.7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4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2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6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7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</a:t>
          </a:r>
        </a:p>
        <a:p>
          <a:pPr algn="just" rtl="0">
            <a:defRPr sz="1000"/>
          </a:pPr>
          <a:endParaRPr lang="pt-BR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2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0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- 4.7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2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4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5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6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7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8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9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0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2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4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6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7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8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9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0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3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</a:t>
          </a:r>
        </a:p>
        <a:p>
          <a:pPr algn="just" rtl="0">
            <a:defRPr sz="1000"/>
          </a:pPr>
          <a:endParaRPr lang="pt-BR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4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9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0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3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- 4.7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4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5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l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7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8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9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0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1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3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4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RODOVIA : BR-232/PE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TRECHO : ACESSO A CIDADE DE SERRA TALHADA </a:t>
          </a:r>
        </a:p>
        <a:p>
          <a:pPr algn="just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EXTENSÃO : 0,83 km 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5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NOME DA FIRMA: </a:t>
          </a: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6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900" b="1" i="0" strike="noStrike">
              <a:solidFill>
                <a:srgbClr val="000000"/>
              </a:solidFill>
              <a:latin typeface="Arial"/>
              <a:cs typeface="Arial"/>
            </a:rPr>
            <a:t>QD - 4.8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7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DEMONSTRATIVO DO ORÇAMENTO</a:t>
          </a:r>
        </a:p>
      </xdr:txBody>
    </xdr:sp>
    <xdr:clientData/>
  </xdr:twoCellAnchor>
  <xdr:twoCellAnchor editAs="oneCell">
    <xdr:from>
      <xdr:col>0</xdr:col>
      <xdr:colOff>66675</xdr:colOff>
      <xdr:row>51</xdr:row>
      <xdr:rowOff>114300</xdr:rowOff>
    </xdr:from>
    <xdr:to>
      <xdr:col>1</xdr:col>
      <xdr:colOff>1000125</xdr:colOff>
      <xdr:row>54</xdr:row>
      <xdr:rowOff>76200</xdr:rowOff>
    </xdr:to>
    <xdr:pic>
      <xdr:nvPicPr>
        <xdr:cNvPr id="95000" name="Imagem 100" descr="Logo_consulpl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0972800"/>
          <a:ext cx="1447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103</xdr:row>
      <xdr:rowOff>114300</xdr:rowOff>
    </xdr:from>
    <xdr:to>
      <xdr:col>1</xdr:col>
      <xdr:colOff>1000125</xdr:colOff>
      <xdr:row>106</xdr:row>
      <xdr:rowOff>76200</xdr:rowOff>
    </xdr:to>
    <xdr:pic>
      <xdr:nvPicPr>
        <xdr:cNvPr id="95001" name="Imagem 100" descr="Logo_consulpl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2002750"/>
          <a:ext cx="1447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158</xdr:row>
      <xdr:rowOff>114300</xdr:rowOff>
    </xdr:from>
    <xdr:to>
      <xdr:col>1</xdr:col>
      <xdr:colOff>1000125</xdr:colOff>
      <xdr:row>161</xdr:row>
      <xdr:rowOff>76200</xdr:rowOff>
    </xdr:to>
    <xdr:pic>
      <xdr:nvPicPr>
        <xdr:cNvPr id="95002" name="Imagem 100" descr="Logo_consulpl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2908875"/>
          <a:ext cx="1447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59"/>
  <sheetViews>
    <sheetView showGridLines="0" tabSelected="1" view="pageBreakPreview" zoomScaleNormal="70" zoomScaleSheetLayoutView="100" workbookViewId="0">
      <selection activeCell="F9" sqref="F9"/>
    </sheetView>
  </sheetViews>
  <sheetFormatPr defaultColWidth="11.42578125" defaultRowHeight="12.75"/>
  <cols>
    <col min="1" max="1" width="12.5703125" customWidth="1"/>
    <col min="2" max="2" width="7.42578125" customWidth="1"/>
    <col min="3" max="3" width="16.42578125" customWidth="1"/>
    <col min="4" max="4" width="14.5703125" customWidth="1"/>
    <col min="5" max="5" width="3.42578125" customWidth="1"/>
    <col min="6" max="6" width="16" customWidth="1"/>
    <col min="7" max="7" width="2.42578125" style="60" customWidth="1"/>
    <col min="8" max="78" width="2.42578125" customWidth="1"/>
  </cols>
  <sheetData>
    <row r="1" spans="1:113" ht="45.75" customHeight="1" thickBot="1">
      <c r="A1" s="183" t="s">
        <v>372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5"/>
    </row>
    <row r="2" spans="1:113" ht="45.75" customHeight="1" thickBot="1">
      <c r="A2" s="201" t="s">
        <v>400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3" t="s">
        <v>392</v>
      </c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5"/>
    </row>
    <row r="3" spans="1:113" s="48" customFormat="1" ht="20.100000000000001" customHeight="1">
      <c r="A3" s="119" t="s">
        <v>399</v>
      </c>
      <c r="B3" s="194" t="s">
        <v>8</v>
      </c>
      <c r="C3" s="46"/>
      <c r="D3" s="47"/>
      <c r="E3" s="47"/>
      <c r="F3" s="122" t="s">
        <v>373</v>
      </c>
      <c r="G3" s="153" t="s">
        <v>374</v>
      </c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5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48" customFormat="1" ht="20.100000000000001" customHeight="1">
      <c r="A4" s="120"/>
      <c r="B4" s="126"/>
      <c r="C4" s="142" t="s">
        <v>375</v>
      </c>
      <c r="D4" s="143"/>
      <c r="E4" s="143"/>
      <c r="F4" s="123"/>
      <c r="G4" s="141">
        <v>30</v>
      </c>
      <c r="H4" s="141"/>
      <c r="I4" s="141"/>
      <c r="J4" s="141"/>
      <c r="K4" s="141"/>
      <c r="L4" s="141"/>
      <c r="M4" s="141">
        <v>60</v>
      </c>
      <c r="N4" s="141"/>
      <c r="O4" s="141"/>
      <c r="P4" s="141"/>
      <c r="Q4" s="141"/>
      <c r="R4" s="141"/>
      <c r="S4" s="141">
        <v>90</v>
      </c>
      <c r="T4" s="141"/>
      <c r="U4" s="141"/>
      <c r="V4" s="141"/>
      <c r="W4" s="141"/>
      <c r="X4" s="141"/>
      <c r="Y4" s="141">
        <v>120</v>
      </c>
      <c r="Z4" s="141"/>
      <c r="AA4" s="141"/>
      <c r="AB4" s="141"/>
      <c r="AC4" s="141"/>
      <c r="AD4" s="141"/>
      <c r="AE4" s="141">
        <v>150</v>
      </c>
      <c r="AF4" s="141"/>
      <c r="AG4" s="141"/>
      <c r="AH4" s="141"/>
      <c r="AI4" s="141"/>
      <c r="AJ4" s="141"/>
      <c r="AK4" s="141">
        <v>180</v>
      </c>
      <c r="AL4" s="141"/>
      <c r="AM4" s="141"/>
      <c r="AN4" s="141"/>
      <c r="AO4" s="141"/>
      <c r="AP4" s="141"/>
      <c r="AQ4" s="141">
        <v>210</v>
      </c>
      <c r="AR4" s="141"/>
      <c r="AS4" s="141"/>
      <c r="AT4" s="141"/>
      <c r="AU4" s="141"/>
      <c r="AV4" s="141"/>
      <c r="AW4" s="141">
        <v>240</v>
      </c>
      <c r="AX4" s="141"/>
      <c r="AY4" s="141"/>
      <c r="AZ4" s="141"/>
      <c r="BA4" s="141"/>
      <c r="BB4" s="141"/>
      <c r="BC4" s="141">
        <v>270</v>
      </c>
      <c r="BD4" s="141"/>
      <c r="BE4" s="141"/>
      <c r="BF4" s="141"/>
      <c r="BG4" s="141"/>
      <c r="BH4" s="141"/>
      <c r="BI4" s="141">
        <v>300</v>
      </c>
      <c r="BJ4" s="141"/>
      <c r="BK4" s="141"/>
      <c r="BL4" s="141"/>
      <c r="BM4" s="141"/>
      <c r="BN4" s="141"/>
      <c r="BO4" s="141">
        <v>330</v>
      </c>
      <c r="BP4" s="141"/>
      <c r="BQ4" s="141"/>
      <c r="BR4" s="141"/>
      <c r="BS4" s="141"/>
      <c r="BT4" s="141"/>
      <c r="BU4" s="141">
        <v>360</v>
      </c>
      <c r="BV4" s="141"/>
      <c r="BW4" s="141"/>
      <c r="BX4" s="141"/>
      <c r="BY4" s="141"/>
      <c r="BZ4" s="195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1:113" s="48" customFormat="1" ht="20.100000000000001" customHeight="1">
      <c r="A5" s="120"/>
      <c r="B5" s="127"/>
      <c r="C5" s="49"/>
      <c r="D5" s="50"/>
      <c r="E5" s="50"/>
      <c r="F5" s="124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9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</row>
    <row r="6" spans="1:113" s="48" customFormat="1" ht="20.100000000000001" customHeight="1">
      <c r="A6" s="120"/>
      <c r="B6" s="125" t="s">
        <v>4</v>
      </c>
      <c r="C6" s="128" t="s">
        <v>398</v>
      </c>
      <c r="D6" s="129"/>
      <c r="E6" s="129"/>
      <c r="F6" s="111"/>
      <c r="G6" s="138"/>
      <c r="H6" s="139"/>
      <c r="I6" s="139"/>
      <c r="J6" s="139"/>
      <c r="K6" s="139"/>
      <c r="L6" s="140"/>
      <c r="M6" s="139"/>
      <c r="N6" s="139"/>
      <c r="O6" s="139"/>
      <c r="P6" s="139"/>
      <c r="Q6" s="139"/>
      <c r="R6" s="139"/>
      <c r="S6" s="138"/>
      <c r="T6" s="139"/>
      <c r="U6" s="139"/>
      <c r="V6" s="139"/>
      <c r="W6" s="139"/>
      <c r="X6" s="140"/>
      <c r="Y6" s="139"/>
      <c r="Z6" s="139"/>
      <c r="AA6" s="139"/>
      <c r="AB6" s="139"/>
      <c r="AC6" s="139"/>
      <c r="AD6" s="139"/>
      <c r="AE6" s="138"/>
      <c r="AF6" s="139"/>
      <c r="AG6" s="139"/>
      <c r="AH6" s="139"/>
      <c r="AI6" s="139"/>
      <c r="AJ6" s="140"/>
      <c r="AK6" s="139"/>
      <c r="AL6" s="139"/>
      <c r="AM6" s="139"/>
      <c r="AN6" s="139"/>
      <c r="AO6" s="139"/>
      <c r="AP6" s="139"/>
      <c r="AQ6" s="138"/>
      <c r="AR6" s="139"/>
      <c r="AS6" s="139"/>
      <c r="AT6" s="139"/>
      <c r="AU6" s="139"/>
      <c r="AV6" s="140"/>
      <c r="AW6" s="139"/>
      <c r="AX6" s="139"/>
      <c r="AY6" s="139"/>
      <c r="AZ6" s="139"/>
      <c r="BA6" s="139"/>
      <c r="BB6" s="139"/>
      <c r="BC6" s="138"/>
      <c r="BD6" s="139"/>
      <c r="BE6" s="139"/>
      <c r="BF6" s="139"/>
      <c r="BG6" s="139"/>
      <c r="BH6" s="140"/>
      <c r="BI6" s="139"/>
      <c r="BJ6" s="139"/>
      <c r="BK6" s="139"/>
      <c r="BL6" s="139"/>
      <c r="BM6" s="139"/>
      <c r="BN6" s="139"/>
      <c r="BO6" s="138"/>
      <c r="BP6" s="139"/>
      <c r="BQ6" s="139"/>
      <c r="BR6" s="139"/>
      <c r="BS6" s="139"/>
      <c r="BT6" s="140"/>
      <c r="BU6" s="138"/>
      <c r="BV6" s="139"/>
      <c r="BW6" s="139"/>
      <c r="BX6" s="139"/>
      <c r="BY6" s="139"/>
      <c r="BZ6" s="140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</row>
    <row r="7" spans="1:113" s="51" customFormat="1" ht="10.5" customHeight="1">
      <c r="A7" s="120"/>
      <c r="B7" s="126"/>
      <c r="C7" s="130"/>
      <c r="D7" s="131"/>
      <c r="E7" s="131"/>
      <c r="F7" s="112"/>
      <c r="G7" s="109"/>
      <c r="H7" s="105"/>
      <c r="I7" s="105"/>
      <c r="J7" s="105"/>
      <c r="K7" s="105"/>
      <c r="L7" s="110"/>
      <c r="M7" s="105"/>
      <c r="N7" s="105"/>
      <c r="O7" s="105"/>
      <c r="P7" s="105"/>
      <c r="Q7" s="105"/>
      <c r="R7" s="105"/>
      <c r="S7" s="109"/>
      <c r="T7" s="105"/>
      <c r="U7" s="105"/>
      <c r="V7" s="105"/>
      <c r="W7" s="105"/>
      <c r="X7" s="110"/>
      <c r="Y7" s="105"/>
      <c r="Z7" s="105"/>
      <c r="AA7" s="105"/>
      <c r="AB7" s="105"/>
      <c r="AC7" s="105"/>
      <c r="AD7" s="105"/>
      <c r="AE7" s="109"/>
      <c r="AF7" s="105"/>
      <c r="AG7" s="105"/>
      <c r="AH7" s="105"/>
      <c r="AI7" s="105"/>
      <c r="AJ7" s="110"/>
      <c r="AK7" s="105"/>
      <c r="AL7" s="105"/>
      <c r="AM7" s="105"/>
      <c r="AN7" s="105"/>
      <c r="AO7" s="105"/>
      <c r="AP7" s="105"/>
      <c r="AQ7" s="109"/>
      <c r="AR7" s="105"/>
      <c r="AS7" s="105"/>
      <c r="AT7" s="105"/>
      <c r="AU7" s="105"/>
      <c r="AV7" s="110"/>
      <c r="AW7" s="105"/>
      <c r="AX7" s="105"/>
      <c r="AY7" s="105"/>
      <c r="AZ7" s="105"/>
      <c r="BA7" s="105"/>
      <c r="BB7" s="105"/>
      <c r="BC7" s="109"/>
      <c r="BD7" s="105"/>
      <c r="BE7" s="105"/>
      <c r="BF7" s="105"/>
      <c r="BG7" s="105"/>
      <c r="BH7" s="110"/>
      <c r="BI7" s="105"/>
      <c r="BJ7" s="105"/>
      <c r="BK7" s="105"/>
      <c r="BL7" s="105"/>
      <c r="BM7" s="105"/>
      <c r="BN7" s="105"/>
      <c r="BO7" s="109"/>
      <c r="BP7" s="105"/>
      <c r="BQ7" s="105"/>
      <c r="BR7" s="105"/>
      <c r="BS7" s="105"/>
      <c r="BT7" s="110"/>
      <c r="BU7" s="109"/>
      <c r="BV7" s="105"/>
      <c r="BW7" s="105"/>
      <c r="BX7" s="105"/>
      <c r="BY7" s="105"/>
      <c r="BZ7" s="110"/>
    </row>
    <row r="8" spans="1:113" s="51" customFormat="1" ht="20.100000000000001" customHeight="1" thickBot="1">
      <c r="A8" s="121"/>
      <c r="B8" s="127"/>
      <c r="C8" s="132"/>
      <c r="D8" s="133"/>
      <c r="E8" s="133"/>
      <c r="F8" s="112"/>
      <c r="G8" s="134"/>
      <c r="H8" s="135"/>
      <c r="I8" s="135"/>
      <c r="J8" s="135"/>
      <c r="K8" s="135"/>
      <c r="L8" s="136"/>
      <c r="M8" s="137"/>
      <c r="N8" s="135"/>
      <c r="O8" s="135"/>
      <c r="P8" s="135"/>
      <c r="Q8" s="135"/>
      <c r="R8" s="135"/>
      <c r="S8" s="134"/>
      <c r="T8" s="135"/>
      <c r="U8" s="135"/>
      <c r="V8" s="135"/>
      <c r="W8" s="135"/>
      <c r="X8" s="136"/>
      <c r="Y8" s="137"/>
      <c r="Z8" s="135"/>
      <c r="AA8" s="135"/>
      <c r="AB8" s="135"/>
      <c r="AC8" s="135"/>
      <c r="AD8" s="135"/>
      <c r="AE8" s="134"/>
      <c r="AF8" s="135"/>
      <c r="AG8" s="135"/>
      <c r="AH8" s="135"/>
      <c r="AI8" s="135"/>
      <c r="AJ8" s="136"/>
      <c r="AK8" s="137"/>
      <c r="AL8" s="135"/>
      <c r="AM8" s="135"/>
      <c r="AN8" s="135"/>
      <c r="AO8" s="135"/>
      <c r="AP8" s="135"/>
      <c r="AQ8" s="134"/>
      <c r="AR8" s="135"/>
      <c r="AS8" s="135"/>
      <c r="AT8" s="135"/>
      <c r="AU8" s="135"/>
      <c r="AV8" s="136"/>
      <c r="AW8" s="137"/>
      <c r="AX8" s="135"/>
      <c r="AY8" s="135"/>
      <c r="AZ8" s="135"/>
      <c r="BA8" s="135"/>
      <c r="BB8" s="135"/>
      <c r="BC8" s="134"/>
      <c r="BD8" s="135"/>
      <c r="BE8" s="135"/>
      <c r="BF8" s="135"/>
      <c r="BG8" s="135"/>
      <c r="BH8" s="136"/>
      <c r="BI8" s="137"/>
      <c r="BJ8" s="135"/>
      <c r="BK8" s="135"/>
      <c r="BL8" s="135"/>
      <c r="BM8" s="135"/>
      <c r="BN8" s="135"/>
      <c r="BO8" s="134"/>
      <c r="BP8" s="135"/>
      <c r="BQ8" s="135"/>
      <c r="BR8" s="135"/>
      <c r="BS8" s="135"/>
      <c r="BT8" s="136"/>
      <c r="BU8" s="134"/>
      <c r="BV8" s="135"/>
      <c r="BW8" s="135"/>
      <c r="BX8" s="135"/>
      <c r="BY8" s="135"/>
      <c r="BZ8" s="136"/>
    </row>
    <row r="9" spans="1:113" s="48" customFormat="1" ht="20.100000000000001" customHeight="1">
      <c r="A9" s="157" t="s">
        <v>372</v>
      </c>
      <c r="B9" s="125" t="s">
        <v>5</v>
      </c>
      <c r="C9" s="128" t="s">
        <v>105</v>
      </c>
      <c r="D9" s="129"/>
      <c r="E9" s="129"/>
      <c r="F9" s="111"/>
      <c r="G9" s="186"/>
      <c r="H9" s="187"/>
      <c r="I9" s="187"/>
      <c r="J9" s="187"/>
      <c r="K9" s="187"/>
      <c r="L9" s="188"/>
      <c r="M9" s="187"/>
      <c r="N9" s="187"/>
      <c r="O9" s="187"/>
      <c r="P9" s="187"/>
      <c r="Q9" s="187"/>
      <c r="R9" s="187"/>
      <c r="S9" s="197"/>
      <c r="T9" s="196"/>
      <c r="U9" s="196"/>
      <c r="V9" s="196"/>
      <c r="W9" s="196"/>
      <c r="X9" s="198"/>
      <c r="Y9" s="196"/>
      <c r="Z9" s="196"/>
      <c r="AA9" s="196"/>
      <c r="AB9" s="196"/>
      <c r="AC9" s="196"/>
      <c r="AD9" s="196"/>
      <c r="AE9" s="197"/>
      <c r="AF9" s="196"/>
      <c r="AG9" s="196"/>
      <c r="AH9" s="196"/>
      <c r="AI9" s="196"/>
      <c r="AJ9" s="198"/>
      <c r="AK9" s="196"/>
      <c r="AL9" s="196"/>
      <c r="AM9" s="196"/>
      <c r="AN9" s="196"/>
      <c r="AO9" s="196"/>
      <c r="AP9" s="196"/>
      <c r="AQ9" s="197"/>
      <c r="AR9" s="196"/>
      <c r="AS9" s="196"/>
      <c r="AT9" s="196"/>
      <c r="AU9" s="196"/>
      <c r="AV9" s="198"/>
      <c r="AW9" s="196"/>
      <c r="AX9" s="196"/>
      <c r="AY9" s="196"/>
      <c r="AZ9" s="196"/>
      <c r="BA9" s="196"/>
      <c r="BB9" s="196"/>
      <c r="BC9" s="197"/>
      <c r="BD9" s="196"/>
      <c r="BE9" s="196"/>
      <c r="BF9" s="196"/>
      <c r="BG9" s="196"/>
      <c r="BH9" s="198"/>
      <c r="BI9" s="196"/>
      <c r="BJ9" s="196"/>
      <c r="BK9" s="196"/>
      <c r="BL9" s="196"/>
      <c r="BM9" s="196"/>
      <c r="BN9" s="196"/>
      <c r="BO9" s="197"/>
      <c r="BP9" s="196"/>
      <c r="BQ9" s="196"/>
      <c r="BR9" s="196"/>
      <c r="BS9" s="196"/>
      <c r="BT9" s="198"/>
      <c r="BU9" s="197"/>
      <c r="BV9" s="196"/>
      <c r="BW9" s="196"/>
      <c r="BX9" s="196"/>
      <c r="BY9" s="196"/>
      <c r="BZ9" s="198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1:113" s="51" customFormat="1" ht="10.5" customHeight="1">
      <c r="A10" s="120"/>
      <c r="B10" s="126"/>
      <c r="C10" s="130"/>
      <c r="D10" s="131"/>
      <c r="E10" s="131"/>
      <c r="F10" s="112"/>
      <c r="G10" s="109"/>
      <c r="H10" s="105"/>
      <c r="I10" s="105"/>
      <c r="J10" s="105"/>
      <c r="K10" s="105"/>
      <c r="L10" s="110"/>
      <c r="M10" s="105"/>
      <c r="N10" s="105"/>
      <c r="O10" s="105"/>
      <c r="P10" s="105"/>
      <c r="Q10" s="105"/>
      <c r="R10" s="105"/>
      <c r="S10" s="52"/>
      <c r="T10" s="53"/>
      <c r="U10" s="53"/>
      <c r="V10" s="53"/>
      <c r="W10" s="53"/>
      <c r="X10" s="54"/>
      <c r="Y10" s="53"/>
      <c r="Z10" s="53"/>
      <c r="AA10" s="53"/>
      <c r="AB10" s="53"/>
      <c r="AC10" s="53"/>
      <c r="AD10" s="53"/>
      <c r="AE10" s="52"/>
      <c r="AF10" s="53"/>
      <c r="AG10" s="53"/>
      <c r="AH10" s="53"/>
      <c r="AI10" s="53"/>
      <c r="AJ10" s="54"/>
      <c r="AK10" s="53"/>
      <c r="AL10" s="53"/>
      <c r="AM10" s="53"/>
      <c r="AN10" s="53"/>
      <c r="AO10" s="53"/>
      <c r="AP10" s="53"/>
      <c r="AQ10" s="52"/>
      <c r="AR10" s="53"/>
      <c r="AS10" s="53"/>
      <c r="AT10" s="53"/>
      <c r="AU10" s="53"/>
      <c r="AV10" s="54"/>
      <c r="AW10" s="53"/>
      <c r="AX10" s="53"/>
      <c r="AY10" s="53"/>
      <c r="AZ10" s="53"/>
      <c r="BA10" s="53"/>
      <c r="BB10" s="53"/>
      <c r="BC10" s="52"/>
      <c r="BD10" s="53"/>
      <c r="BE10" s="53"/>
      <c r="BF10" s="53"/>
      <c r="BG10" s="53"/>
      <c r="BH10" s="54"/>
      <c r="BI10" s="53"/>
      <c r="BJ10" s="53"/>
      <c r="BK10" s="53"/>
      <c r="BL10" s="53"/>
      <c r="BM10" s="53"/>
      <c r="BN10" s="53"/>
      <c r="BO10" s="52"/>
      <c r="BP10" s="53"/>
      <c r="BQ10" s="53"/>
      <c r="BR10" s="53"/>
      <c r="BS10" s="53"/>
      <c r="BT10" s="54"/>
      <c r="BU10" s="109"/>
      <c r="BV10" s="105"/>
      <c r="BW10" s="105"/>
      <c r="BX10" s="105"/>
      <c r="BY10" s="105"/>
      <c r="BZ10" s="110"/>
    </row>
    <row r="11" spans="1:113" s="51" customFormat="1" ht="20.100000000000001" customHeight="1">
      <c r="A11" s="120"/>
      <c r="B11" s="127"/>
      <c r="C11" s="132"/>
      <c r="D11" s="133"/>
      <c r="E11" s="133"/>
      <c r="F11" s="112"/>
      <c r="G11" s="144"/>
      <c r="H11" s="189"/>
      <c r="I11" s="189"/>
      <c r="J11" s="189"/>
      <c r="K11" s="189"/>
      <c r="L11" s="190"/>
      <c r="M11" s="145"/>
      <c r="N11" s="189"/>
      <c r="O11" s="189"/>
      <c r="P11" s="189"/>
      <c r="Q11" s="189"/>
      <c r="R11" s="189"/>
      <c r="S11" s="134"/>
      <c r="T11" s="135"/>
      <c r="U11" s="135"/>
      <c r="V11" s="135"/>
      <c r="W11" s="135"/>
      <c r="X11" s="136"/>
      <c r="Y11" s="137"/>
      <c r="Z11" s="135"/>
      <c r="AA11" s="135"/>
      <c r="AB11" s="135"/>
      <c r="AC11" s="135"/>
      <c r="AD11" s="135"/>
      <c r="AE11" s="134"/>
      <c r="AF11" s="135"/>
      <c r="AG11" s="135"/>
      <c r="AH11" s="135"/>
      <c r="AI11" s="135"/>
      <c r="AJ11" s="136"/>
      <c r="AK11" s="137"/>
      <c r="AL11" s="135"/>
      <c r="AM11" s="135"/>
      <c r="AN11" s="135"/>
      <c r="AO11" s="135"/>
      <c r="AP11" s="135"/>
      <c r="AQ11" s="134"/>
      <c r="AR11" s="135"/>
      <c r="AS11" s="135"/>
      <c r="AT11" s="135"/>
      <c r="AU11" s="135"/>
      <c r="AV11" s="136"/>
      <c r="AW11" s="137"/>
      <c r="AX11" s="135"/>
      <c r="AY11" s="135"/>
      <c r="AZ11" s="135"/>
      <c r="BA11" s="135"/>
      <c r="BB11" s="135"/>
      <c r="BC11" s="134"/>
      <c r="BD11" s="135"/>
      <c r="BE11" s="135"/>
      <c r="BF11" s="135"/>
      <c r="BG11" s="135"/>
      <c r="BH11" s="136"/>
      <c r="BI11" s="137"/>
      <c r="BJ11" s="135"/>
      <c r="BK11" s="135"/>
      <c r="BL11" s="135"/>
      <c r="BM11" s="135"/>
      <c r="BN11" s="135"/>
      <c r="BO11" s="134"/>
      <c r="BP11" s="135"/>
      <c r="BQ11" s="135"/>
      <c r="BR11" s="135"/>
      <c r="BS11" s="135"/>
      <c r="BT11" s="136"/>
      <c r="BU11" s="134"/>
      <c r="BV11" s="135"/>
      <c r="BW11" s="135"/>
      <c r="BX11" s="135"/>
      <c r="BY11" s="135"/>
      <c r="BZ11" s="136"/>
    </row>
    <row r="12" spans="1:113" s="48" customFormat="1" ht="20.100000000000001" customHeight="1">
      <c r="A12" s="120"/>
      <c r="B12" s="125" t="s">
        <v>12</v>
      </c>
      <c r="C12" s="128" t="s">
        <v>17</v>
      </c>
      <c r="D12" s="129"/>
      <c r="E12" s="129"/>
      <c r="F12" s="111"/>
      <c r="G12" s="158"/>
      <c r="H12" s="156"/>
      <c r="I12" s="156"/>
      <c r="J12" s="156"/>
      <c r="K12" s="156"/>
      <c r="L12" s="159"/>
      <c r="M12" s="156"/>
      <c r="N12" s="156"/>
      <c r="O12" s="156"/>
      <c r="P12" s="156"/>
      <c r="Q12" s="156"/>
      <c r="R12" s="156"/>
      <c r="S12" s="158"/>
      <c r="T12" s="156"/>
      <c r="U12" s="156"/>
      <c r="V12" s="156"/>
      <c r="W12" s="156"/>
      <c r="X12" s="159"/>
      <c r="Y12" s="156"/>
      <c r="Z12" s="156"/>
      <c r="AA12" s="156"/>
      <c r="AB12" s="156"/>
      <c r="AC12" s="156"/>
      <c r="AD12" s="156"/>
      <c r="AE12" s="158"/>
      <c r="AF12" s="156"/>
      <c r="AG12" s="156"/>
      <c r="AH12" s="156"/>
      <c r="AI12" s="156"/>
      <c r="AJ12" s="159"/>
      <c r="AK12" s="156"/>
      <c r="AL12" s="156"/>
      <c r="AM12" s="156"/>
      <c r="AN12" s="156"/>
      <c r="AO12" s="156"/>
      <c r="AP12" s="156"/>
      <c r="AQ12" s="158"/>
      <c r="AR12" s="156"/>
      <c r="AS12" s="156"/>
      <c r="AT12" s="156"/>
      <c r="AU12" s="156"/>
      <c r="AV12" s="159"/>
      <c r="AW12" s="156"/>
      <c r="AX12" s="156"/>
      <c r="AY12" s="156"/>
      <c r="AZ12" s="156"/>
      <c r="BA12" s="156"/>
      <c r="BB12" s="156"/>
      <c r="BC12" s="158"/>
      <c r="BD12" s="156"/>
      <c r="BE12" s="156"/>
      <c r="BF12" s="156"/>
      <c r="BG12" s="156"/>
      <c r="BH12" s="159"/>
      <c r="BI12" s="156"/>
      <c r="BJ12" s="156"/>
      <c r="BK12" s="156"/>
      <c r="BL12" s="156"/>
      <c r="BM12" s="156"/>
      <c r="BN12" s="156"/>
      <c r="BO12" s="150"/>
      <c r="BP12" s="151"/>
      <c r="BQ12" s="151"/>
      <c r="BR12" s="151"/>
      <c r="BS12" s="151"/>
      <c r="BT12" s="152"/>
      <c r="BU12" s="150"/>
      <c r="BV12" s="151"/>
      <c r="BW12" s="151"/>
      <c r="BX12" s="151"/>
      <c r="BY12" s="151"/>
      <c r="BZ12" s="15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1:113" s="51" customFormat="1" ht="10.5" customHeight="1">
      <c r="A13" s="120"/>
      <c r="B13" s="126"/>
      <c r="C13" s="130"/>
      <c r="D13" s="131"/>
      <c r="E13" s="131"/>
      <c r="F13" s="112"/>
      <c r="G13" s="109"/>
      <c r="H13" s="105"/>
      <c r="I13" s="105"/>
      <c r="J13" s="105"/>
      <c r="K13" s="105"/>
      <c r="L13" s="110"/>
      <c r="M13" s="105"/>
      <c r="N13" s="105"/>
      <c r="O13" s="105"/>
      <c r="P13" s="105"/>
      <c r="Q13" s="105"/>
      <c r="R13" s="105"/>
      <c r="S13" s="109"/>
      <c r="T13" s="105"/>
      <c r="U13" s="105"/>
      <c r="V13" s="105"/>
      <c r="W13" s="105"/>
      <c r="X13" s="110"/>
      <c r="Y13" s="105"/>
      <c r="Z13" s="105"/>
      <c r="AA13" s="105"/>
      <c r="AB13" s="105"/>
      <c r="AC13" s="105"/>
      <c r="AD13" s="105"/>
      <c r="AE13" s="109"/>
      <c r="AF13" s="105"/>
      <c r="AG13" s="105"/>
      <c r="AH13" s="105"/>
      <c r="AI13" s="105"/>
      <c r="AJ13" s="110"/>
      <c r="AK13" s="105"/>
      <c r="AL13" s="105"/>
      <c r="AM13" s="105"/>
      <c r="AN13" s="105"/>
      <c r="AO13" s="105"/>
      <c r="AP13" s="105"/>
      <c r="AQ13" s="109"/>
      <c r="AR13" s="105"/>
      <c r="AS13" s="105"/>
      <c r="AT13" s="105"/>
      <c r="AU13" s="105"/>
      <c r="AV13" s="110"/>
      <c r="AW13" s="105"/>
      <c r="AX13" s="105"/>
      <c r="AY13" s="105"/>
      <c r="AZ13" s="105"/>
      <c r="BA13" s="105"/>
      <c r="BB13" s="105"/>
      <c r="BC13" s="109"/>
      <c r="BD13" s="105"/>
      <c r="BE13" s="105"/>
      <c r="BF13" s="105"/>
      <c r="BG13" s="105"/>
      <c r="BH13" s="110"/>
      <c r="BI13" s="105"/>
      <c r="BJ13" s="105"/>
      <c r="BK13" s="105"/>
      <c r="BL13" s="105"/>
      <c r="BM13" s="105"/>
      <c r="BN13" s="105"/>
      <c r="BO13" s="52"/>
      <c r="BP13" s="53"/>
      <c r="BQ13" s="53"/>
      <c r="BR13" s="53"/>
      <c r="BS13" s="53"/>
      <c r="BT13" s="54"/>
      <c r="BU13" s="52"/>
      <c r="BV13" s="53"/>
      <c r="BW13" s="53"/>
      <c r="BX13" s="53"/>
      <c r="BY13" s="53"/>
      <c r="BZ13" s="54"/>
    </row>
    <row r="14" spans="1:113" s="51" customFormat="1" ht="20.100000000000001" customHeight="1">
      <c r="A14" s="120"/>
      <c r="B14" s="127"/>
      <c r="C14" s="132"/>
      <c r="D14" s="133"/>
      <c r="E14" s="133"/>
      <c r="F14" s="112"/>
      <c r="G14" s="144"/>
      <c r="H14" s="145"/>
      <c r="I14" s="145"/>
      <c r="J14" s="145"/>
      <c r="K14" s="145"/>
      <c r="L14" s="146"/>
      <c r="M14" s="145"/>
      <c r="N14" s="145"/>
      <c r="O14" s="145"/>
      <c r="P14" s="145"/>
      <c r="Q14" s="145"/>
      <c r="R14" s="145"/>
      <c r="S14" s="144"/>
      <c r="T14" s="145"/>
      <c r="U14" s="145"/>
      <c r="V14" s="145"/>
      <c r="W14" s="145"/>
      <c r="X14" s="146"/>
      <c r="Y14" s="145"/>
      <c r="Z14" s="145"/>
      <c r="AA14" s="145"/>
      <c r="AB14" s="145"/>
      <c r="AC14" s="145"/>
      <c r="AD14" s="145"/>
      <c r="AE14" s="144"/>
      <c r="AF14" s="145"/>
      <c r="AG14" s="145"/>
      <c r="AH14" s="145"/>
      <c r="AI14" s="145"/>
      <c r="AJ14" s="146"/>
      <c r="AK14" s="145"/>
      <c r="AL14" s="145"/>
      <c r="AM14" s="145"/>
      <c r="AN14" s="145"/>
      <c r="AO14" s="145"/>
      <c r="AP14" s="145"/>
      <c r="AQ14" s="144"/>
      <c r="AR14" s="145"/>
      <c r="AS14" s="145"/>
      <c r="AT14" s="145"/>
      <c r="AU14" s="145"/>
      <c r="AV14" s="146"/>
      <c r="AW14" s="145"/>
      <c r="AX14" s="145"/>
      <c r="AY14" s="145"/>
      <c r="AZ14" s="145"/>
      <c r="BA14" s="145"/>
      <c r="BB14" s="145"/>
      <c r="BC14" s="144"/>
      <c r="BD14" s="145"/>
      <c r="BE14" s="145"/>
      <c r="BF14" s="145"/>
      <c r="BG14" s="145"/>
      <c r="BH14" s="146"/>
      <c r="BI14" s="145"/>
      <c r="BJ14" s="145"/>
      <c r="BK14" s="145"/>
      <c r="BL14" s="145"/>
      <c r="BM14" s="145"/>
      <c r="BN14" s="145"/>
      <c r="BO14" s="147"/>
      <c r="BP14" s="148"/>
      <c r="BQ14" s="148"/>
      <c r="BR14" s="148"/>
      <c r="BS14" s="148"/>
      <c r="BT14" s="149"/>
      <c r="BU14" s="147"/>
      <c r="BV14" s="148"/>
      <c r="BW14" s="148"/>
      <c r="BX14" s="148"/>
      <c r="BY14" s="148"/>
      <c r="BZ14" s="149"/>
    </row>
    <row r="15" spans="1:113" s="51" customFormat="1" ht="20.100000000000001" customHeight="1">
      <c r="A15" s="120"/>
      <c r="B15" s="125" t="s">
        <v>13</v>
      </c>
      <c r="C15" s="130" t="s">
        <v>16</v>
      </c>
      <c r="D15" s="131"/>
      <c r="E15" s="131"/>
      <c r="F15" s="111"/>
      <c r="G15" s="150"/>
      <c r="H15" s="151"/>
      <c r="I15" s="151"/>
      <c r="J15" s="151"/>
      <c r="K15" s="151"/>
      <c r="L15" s="152"/>
      <c r="M15" s="151"/>
      <c r="N15" s="151"/>
      <c r="O15" s="151"/>
      <c r="P15" s="151"/>
      <c r="Q15" s="151"/>
      <c r="R15" s="151"/>
      <c r="S15" s="150"/>
      <c r="T15" s="151"/>
      <c r="U15" s="151"/>
      <c r="V15" s="151"/>
      <c r="W15" s="151"/>
      <c r="X15" s="152"/>
      <c r="Y15" s="151"/>
      <c r="Z15" s="151"/>
      <c r="AA15" s="151"/>
      <c r="AB15" s="151"/>
      <c r="AC15" s="151"/>
      <c r="AD15" s="151"/>
      <c r="AE15" s="150"/>
      <c r="AF15" s="151"/>
      <c r="AG15" s="151"/>
      <c r="AH15" s="151"/>
      <c r="AI15" s="151"/>
      <c r="AJ15" s="152"/>
      <c r="AK15" s="151"/>
      <c r="AL15" s="151"/>
      <c r="AM15" s="151"/>
      <c r="AN15" s="151"/>
      <c r="AO15" s="151"/>
      <c r="AP15" s="151"/>
      <c r="AQ15" s="150"/>
      <c r="AR15" s="151"/>
      <c r="AS15" s="151"/>
      <c r="AT15" s="151"/>
      <c r="AU15" s="151"/>
      <c r="AV15" s="152"/>
      <c r="AW15" s="151"/>
      <c r="AX15" s="151"/>
      <c r="AY15" s="151"/>
      <c r="AZ15" s="151"/>
      <c r="BA15" s="151"/>
      <c r="BB15" s="151"/>
      <c r="BC15" s="150"/>
      <c r="BD15" s="151"/>
      <c r="BE15" s="151"/>
      <c r="BF15" s="151"/>
      <c r="BG15" s="151"/>
      <c r="BH15" s="152"/>
      <c r="BI15" s="151"/>
      <c r="BJ15" s="151"/>
      <c r="BK15" s="151"/>
      <c r="BL15" s="151"/>
      <c r="BM15" s="151"/>
      <c r="BN15" s="151"/>
      <c r="BO15" s="150"/>
      <c r="BP15" s="151"/>
      <c r="BQ15" s="151"/>
      <c r="BR15" s="151"/>
      <c r="BS15" s="151"/>
      <c r="BT15" s="152"/>
      <c r="BU15" s="150"/>
      <c r="BV15" s="151"/>
      <c r="BW15" s="151"/>
      <c r="BX15" s="151"/>
      <c r="BY15" s="151"/>
      <c r="BZ15" s="152"/>
    </row>
    <row r="16" spans="1:113" s="51" customFormat="1" ht="10.5" customHeight="1">
      <c r="A16" s="120"/>
      <c r="B16" s="126"/>
      <c r="C16" s="130"/>
      <c r="D16" s="131"/>
      <c r="E16" s="131"/>
      <c r="F16" s="112"/>
      <c r="G16" s="52"/>
      <c r="H16" s="53"/>
      <c r="I16" s="53"/>
      <c r="J16" s="53"/>
      <c r="K16" s="53"/>
      <c r="L16" s="54"/>
      <c r="M16" s="53"/>
      <c r="N16" s="53"/>
      <c r="O16" s="53"/>
      <c r="P16" s="53"/>
      <c r="Q16" s="53"/>
      <c r="R16" s="53"/>
      <c r="S16" s="52"/>
      <c r="T16" s="53"/>
      <c r="U16" s="53"/>
      <c r="V16" s="53"/>
      <c r="W16" s="53"/>
      <c r="X16" s="54"/>
      <c r="Y16" s="53"/>
      <c r="Z16" s="53"/>
      <c r="AA16" s="53"/>
      <c r="AB16" s="53"/>
      <c r="AC16" s="53"/>
      <c r="AD16" s="53"/>
      <c r="AE16" s="52"/>
      <c r="AF16" s="53"/>
      <c r="AG16" s="53"/>
      <c r="AH16" s="53"/>
      <c r="AI16" s="53"/>
      <c r="AJ16" s="54"/>
      <c r="AK16" s="105"/>
      <c r="AL16" s="105"/>
      <c r="AM16" s="105"/>
      <c r="AN16" s="105"/>
      <c r="AO16" s="105"/>
      <c r="AP16" s="105"/>
      <c r="AQ16" s="109"/>
      <c r="AR16" s="105"/>
      <c r="AS16" s="105"/>
      <c r="AT16" s="105"/>
      <c r="AU16" s="105"/>
      <c r="AV16" s="110"/>
      <c r="AW16" s="105"/>
      <c r="AX16" s="105"/>
      <c r="AY16" s="105"/>
      <c r="AZ16" s="105"/>
      <c r="BA16" s="105"/>
      <c r="BB16" s="105"/>
      <c r="BC16" s="109"/>
      <c r="BD16" s="105"/>
      <c r="BE16" s="105"/>
      <c r="BF16" s="105"/>
      <c r="BG16" s="105"/>
      <c r="BH16" s="110"/>
      <c r="BI16" s="105"/>
      <c r="BJ16" s="105"/>
      <c r="BK16" s="105"/>
      <c r="BL16" s="105"/>
      <c r="BM16" s="105"/>
      <c r="BN16" s="105"/>
      <c r="BO16" s="52"/>
      <c r="BP16" s="53"/>
      <c r="BQ16" s="53"/>
      <c r="BR16" s="53"/>
      <c r="BS16" s="53"/>
      <c r="BT16" s="54"/>
      <c r="BU16" s="52"/>
      <c r="BV16" s="53"/>
      <c r="BW16" s="53"/>
      <c r="BX16" s="53"/>
      <c r="BY16" s="53"/>
      <c r="BZ16" s="54"/>
    </row>
    <row r="17" spans="1:78" s="51" customFormat="1" ht="20.100000000000001" customHeight="1">
      <c r="A17" s="120"/>
      <c r="B17" s="127"/>
      <c r="C17" s="130"/>
      <c r="D17" s="131"/>
      <c r="E17" s="131"/>
      <c r="F17" s="112"/>
      <c r="G17" s="147"/>
      <c r="H17" s="148"/>
      <c r="I17" s="148"/>
      <c r="J17" s="148"/>
      <c r="K17" s="148"/>
      <c r="L17" s="149"/>
      <c r="M17" s="148"/>
      <c r="N17" s="148"/>
      <c r="O17" s="148"/>
      <c r="P17" s="148"/>
      <c r="Q17" s="148"/>
      <c r="R17" s="148"/>
      <c r="S17" s="147"/>
      <c r="T17" s="148"/>
      <c r="U17" s="148"/>
      <c r="V17" s="148"/>
      <c r="W17" s="148"/>
      <c r="X17" s="149"/>
      <c r="Y17" s="148"/>
      <c r="Z17" s="148"/>
      <c r="AA17" s="148"/>
      <c r="AB17" s="148"/>
      <c r="AC17" s="148"/>
      <c r="AD17" s="148"/>
      <c r="AE17" s="147"/>
      <c r="AF17" s="148"/>
      <c r="AG17" s="148"/>
      <c r="AH17" s="148"/>
      <c r="AI17" s="148"/>
      <c r="AJ17" s="149"/>
      <c r="AK17" s="148"/>
      <c r="AL17" s="148"/>
      <c r="AM17" s="148"/>
      <c r="AN17" s="148"/>
      <c r="AO17" s="148"/>
      <c r="AP17" s="148"/>
      <c r="AQ17" s="147"/>
      <c r="AR17" s="148"/>
      <c r="AS17" s="148"/>
      <c r="AT17" s="148"/>
      <c r="AU17" s="148"/>
      <c r="AV17" s="149"/>
      <c r="AW17" s="148"/>
      <c r="AX17" s="148"/>
      <c r="AY17" s="148"/>
      <c r="AZ17" s="148"/>
      <c r="BA17" s="148"/>
      <c r="BB17" s="148"/>
      <c r="BC17" s="147"/>
      <c r="BD17" s="148"/>
      <c r="BE17" s="148"/>
      <c r="BF17" s="148"/>
      <c r="BG17" s="148"/>
      <c r="BH17" s="149"/>
      <c r="BI17" s="148"/>
      <c r="BJ17" s="148"/>
      <c r="BK17" s="148"/>
      <c r="BL17" s="148"/>
      <c r="BM17" s="148"/>
      <c r="BN17" s="148"/>
      <c r="BO17" s="147"/>
      <c r="BP17" s="148"/>
      <c r="BQ17" s="148"/>
      <c r="BR17" s="148"/>
      <c r="BS17" s="148"/>
      <c r="BT17" s="149"/>
      <c r="BU17" s="147"/>
      <c r="BV17" s="148"/>
      <c r="BW17" s="148"/>
      <c r="BX17" s="148"/>
      <c r="BY17" s="148"/>
      <c r="BZ17" s="149"/>
    </row>
    <row r="18" spans="1:78" s="51" customFormat="1" ht="20.100000000000001" customHeight="1">
      <c r="A18" s="120"/>
      <c r="B18" s="125" t="s">
        <v>39</v>
      </c>
      <c r="C18" s="128" t="s">
        <v>20</v>
      </c>
      <c r="D18" s="129"/>
      <c r="E18" s="129"/>
      <c r="F18" s="111"/>
      <c r="G18" s="150"/>
      <c r="H18" s="151"/>
      <c r="I18" s="151"/>
      <c r="J18" s="151"/>
      <c r="K18" s="151"/>
      <c r="L18" s="152"/>
      <c r="M18" s="151"/>
      <c r="N18" s="151"/>
      <c r="O18" s="151"/>
      <c r="P18" s="151"/>
      <c r="Q18" s="151"/>
      <c r="R18" s="151"/>
      <c r="S18" s="150"/>
      <c r="T18" s="151"/>
      <c r="U18" s="151"/>
      <c r="V18" s="151"/>
      <c r="W18" s="151"/>
      <c r="X18" s="152"/>
      <c r="Y18" s="151"/>
      <c r="Z18" s="151"/>
      <c r="AA18" s="151"/>
      <c r="AB18" s="151"/>
      <c r="AC18" s="151"/>
      <c r="AD18" s="151"/>
      <c r="AE18" s="150"/>
      <c r="AF18" s="151"/>
      <c r="AG18" s="151"/>
      <c r="AH18" s="151"/>
      <c r="AI18" s="151"/>
      <c r="AJ18" s="152"/>
      <c r="AK18" s="151"/>
      <c r="AL18" s="151"/>
      <c r="AM18" s="151"/>
      <c r="AN18" s="151"/>
      <c r="AO18" s="151"/>
      <c r="AP18" s="151"/>
      <c r="AQ18" s="150"/>
      <c r="AR18" s="151"/>
      <c r="AS18" s="151"/>
      <c r="AT18" s="151"/>
      <c r="AU18" s="151"/>
      <c r="AV18" s="152"/>
      <c r="AW18" s="151"/>
      <c r="AX18" s="151"/>
      <c r="AY18" s="151"/>
      <c r="AZ18" s="151"/>
      <c r="BA18" s="151"/>
      <c r="BB18" s="151"/>
      <c r="BC18" s="150"/>
      <c r="BD18" s="151"/>
      <c r="BE18" s="151"/>
      <c r="BF18" s="151"/>
      <c r="BG18" s="151"/>
      <c r="BH18" s="152"/>
      <c r="BI18" s="151"/>
      <c r="BJ18" s="151"/>
      <c r="BK18" s="151"/>
      <c r="BL18" s="151"/>
      <c r="BM18" s="151"/>
      <c r="BN18" s="151"/>
      <c r="BO18" s="150"/>
      <c r="BP18" s="151"/>
      <c r="BQ18" s="151"/>
      <c r="BR18" s="151"/>
      <c r="BS18" s="151"/>
      <c r="BT18" s="152"/>
      <c r="BU18" s="150"/>
      <c r="BV18" s="151"/>
      <c r="BW18" s="151"/>
      <c r="BX18" s="151"/>
      <c r="BY18" s="151"/>
      <c r="BZ18" s="152"/>
    </row>
    <row r="19" spans="1:78" s="51" customFormat="1" ht="10.5" customHeight="1">
      <c r="A19" s="120"/>
      <c r="B19" s="126"/>
      <c r="C19" s="130"/>
      <c r="D19" s="131"/>
      <c r="E19" s="131"/>
      <c r="F19" s="112"/>
      <c r="G19" s="52"/>
      <c r="H19" s="53"/>
      <c r="I19" s="53"/>
      <c r="J19" s="53"/>
      <c r="K19" s="53"/>
      <c r="L19" s="54"/>
      <c r="M19" s="53"/>
      <c r="N19" s="53"/>
      <c r="O19" s="53"/>
      <c r="P19" s="53"/>
      <c r="Q19" s="53"/>
      <c r="R19" s="53"/>
      <c r="S19" s="52"/>
      <c r="T19" s="53"/>
      <c r="U19" s="53"/>
      <c r="V19" s="53"/>
      <c r="W19" s="53"/>
      <c r="X19" s="54"/>
      <c r="Y19" s="105"/>
      <c r="Z19" s="105"/>
      <c r="AA19" s="105"/>
      <c r="AB19" s="105"/>
      <c r="AC19" s="105"/>
      <c r="AD19" s="105"/>
      <c r="AE19" s="109"/>
      <c r="AF19" s="105"/>
      <c r="AG19" s="105"/>
      <c r="AH19" s="105"/>
      <c r="AI19" s="105"/>
      <c r="AJ19" s="110"/>
      <c r="AK19" s="105"/>
      <c r="AL19" s="105"/>
      <c r="AM19" s="105"/>
      <c r="AN19" s="105"/>
      <c r="AO19" s="105"/>
      <c r="AP19" s="105"/>
      <c r="AQ19" s="109"/>
      <c r="AR19" s="105"/>
      <c r="AS19" s="105"/>
      <c r="AT19" s="105"/>
      <c r="AU19" s="105"/>
      <c r="AV19" s="110"/>
      <c r="AW19" s="105"/>
      <c r="AX19" s="105"/>
      <c r="AY19" s="105"/>
      <c r="AZ19" s="105"/>
      <c r="BA19" s="105"/>
      <c r="BB19" s="105"/>
      <c r="BC19" s="109"/>
      <c r="BD19" s="105"/>
      <c r="BE19" s="105"/>
      <c r="BF19" s="105"/>
      <c r="BG19" s="105"/>
      <c r="BH19" s="110"/>
      <c r="BI19" s="105"/>
      <c r="BJ19" s="105"/>
      <c r="BK19" s="105"/>
      <c r="BL19" s="105"/>
      <c r="BM19" s="105"/>
      <c r="BN19" s="105"/>
      <c r="BO19" s="109"/>
      <c r="BP19" s="105"/>
      <c r="BQ19" s="105"/>
      <c r="BR19" s="105"/>
      <c r="BS19" s="105"/>
      <c r="BT19" s="110"/>
      <c r="BU19" s="106"/>
      <c r="BV19" s="107"/>
      <c r="BW19" s="107"/>
      <c r="BX19" s="107"/>
      <c r="BY19" s="107"/>
      <c r="BZ19" s="108"/>
    </row>
    <row r="20" spans="1:78" s="51" customFormat="1" ht="20.100000000000001" customHeight="1">
      <c r="A20" s="120"/>
      <c r="B20" s="127"/>
      <c r="C20" s="132"/>
      <c r="D20" s="133"/>
      <c r="E20" s="133"/>
      <c r="F20" s="113"/>
      <c r="G20" s="147"/>
      <c r="H20" s="148"/>
      <c r="I20" s="148"/>
      <c r="J20" s="148"/>
      <c r="K20" s="148"/>
      <c r="L20" s="149"/>
      <c r="M20" s="148"/>
      <c r="N20" s="148"/>
      <c r="O20" s="148"/>
      <c r="P20" s="148"/>
      <c r="Q20" s="148"/>
      <c r="R20" s="148"/>
      <c r="S20" s="147"/>
      <c r="T20" s="148"/>
      <c r="U20" s="148"/>
      <c r="V20" s="148"/>
      <c r="W20" s="148"/>
      <c r="X20" s="149"/>
      <c r="Y20" s="145"/>
      <c r="Z20" s="145"/>
      <c r="AA20" s="145"/>
      <c r="AB20" s="145"/>
      <c r="AC20" s="145"/>
      <c r="AD20" s="145"/>
      <c r="AE20" s="144"/>
      <c r="AF20" s="145"/>
      <c r="AG20" s="145"/>
      <c r="AH20" s="145"/>
      <c r="AI20" s="145"/>
      <c r="AJ20" s="146"/>
      <c r="AK20" s="145"/>
      <c r="AL20" s="145"/>
      <c r="AM20" s="145"/>
      <c r="AN20" s="145"/>
      <c r="AO20" s="145"/>
      <c r="AP20" s="145"/>
      <c r="AQ20" s="144"/>
      <c r="AR20" s="145"/>
      <c r="AS20" s="145"/>
      <c r="AT20" s="145"/>
      <c r="AU20" s="145"/>
      <c r="AV20" s="146"/>
      <c r="AW20" s="145"/>
      <c r="AX20" s="145"/>
      <c r="AY20" s="145"/>
      <c r="AZ20" s="145"/>
      <c r="BA20" s="145"/>
      <c r="BB20" s="145"/>
      <c r="BC20" s="144"/>
      <c r="BD20" s="145"/>
      <c r="BE20" s="145"/>
      <c r="BF20" s="145"/>
      <c r="BG20" s="145"/>
      <c r="BH20" s="146"/>
      <c r="BI20" s="145"/>
      <c r="BJ20" s="145"/>
      <c r="BK20" s="145"/>
      <c r="BL20" s="145"/>
      <c r="BM20" s="145"/>
      <c r="BN20" s="145"/>
      <c r="BO20" s="144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6"/>
    </row>
    <row r="21" spans="1:78" s="51" customFormat="1" ht="20.100000000000001" customHeight="1">
      <c r="A21" s="120"/>
      <c r="B21" s="125" t="s">
        <v>52</v>
      </c>
      <c r="C21" s="130" t="s">
        <v>66</v>
      </c>
      <c r="D21" s="131"/>
      <c r="E21" s="131"/>
      <c r="F21" s="111"/>
      <c r="G21" s="150"/>
      <c r="H21" s="151"/>
      <c r="I21" s="151"/>
      <c r="J21" s="151"/>
      <c r="K21" s="151"/>
      <c r="L21" s="152"/>
      <c r="M21" s="151"/>
      <c r="N21" s="151"/>
      <c r="O21" s="151"/>
      <c r="P21" s="151"/>
      <c r="Q21" s="151"/>
      <c r="R21" s="151"/>
      <c r="S21" s="150"/>
      <c r="T21" s="151"/>
      <c r="U21" s="151"/>
      <c r="V21" s="151"/>
      <c r="W21" s="151"/>
      <c r="X21" s="152"/>
      <c r="Y21" s="156"/>
      <c r="Z21" s="156"/>
      <c r="AA21" s="156"/>
      <c r="AB21" s="156"/>
      <c r="AC21" s="156"/>
      <c r="AD21" s="156"/>
      <c r="AE21" s="158"/>
      <c r="AF21" s="156"/>
      <c r="AG21" s="156"/>
      <c r="AH21" s="156"/>
      <c r="AI21" s="156"/>
      <c r="AJ21" s="159"/>
      <c r="AK21" s="156"/>
      <c r="AL21" s="156"/>
      <c r="AM21" s="156"/>
      <c r="AN21" s="156"/>
      <c r="AO21" s="156"/>
      <c r="AP21" s="156"/>
      <c r="AQ21" s="158"/>
      <c r="AR21" s="156"/>
      <c r="AS21" s="156"/>
      <c r="AT21" s="156"/>
      <c r="AU21" s="156"/>
      <c r="AV21" s="159"/>
      <c r="AW21" s="156"/>
      <c r="AX21" s="156"/>
      <c r="AY21" s="156"/>
      <c r="AZ21" s="156"/>
      <c r="BA21" s="156"/>
      <c r="BB21" s="156"/>
      <c r="BC21" s="158"/>
      <c r="BD21" s="156"/>
      <c r="BE21" s="156"/>
      <c r="BF21" s="156"/>
      <c r="BG21" s="156"/>
      <c r="BH21" s="159"/>
      <c r="BI21" s="156"/>
      <c r="BJ21" s="156"/>
      <c r="BK21" s="156"/>
      <c r="BL21" s="156"/>
      <c r="BM21" s="156"/>
      <c r="BN21" s="156"/>
      <c r="BO21" s="158"/>
      <c r="BP21" s="156"/>
      <c r="BQ21" s="156"/>
      <c r="BR21" s="156"/>
      <c r="BS21" s="156"/>
      <c r="BT21" s="159"/>
      <c r="BU21" s="158"/>
      <c r="BV21" s="156"/>
      <c r="BW21" s="156"/>
      <c r="BX21" s="156"/>
      <c r="BY21" s="156"/>
      <c r="BZ21" s="159"/>
    </row>
    <row r="22" spans="1:78" s="51" customFormat="1" ht="10.5" customHeight="1">
      <c r="A22" s="120"/>
      <c r="B22" s="126"/>
      <c r="C22" s="130"/>
      <c r="D22" s="131"/>
      <c r="E22" s="131"/>
      <c r="F22" s="112"/>
      <c r="G22" s="52"/>
      <c r="H22" s="53"/>
      <c r="I22" s="53"/>
      <c r="J22" s="53"/>
      <c r="K22" s="53"/>
      <c r="L22" s="54"/>
      <c r="M22" s="53"/>
      <c r="N22" s="53"/>
      <c r="O22" s="53"/>
      <c r="P22" s="53"/>
      <c r="Q22" s="53"/>
      <c r="R22" s="53"/>
      <c r="S22" s="52"/>
      <c r="T22" s="53"/>
      <c r="U22" s="53"/>
      <c r="V22" s="53"/>
      <c r="W22" s="53"/>
      <c r="X22" s="54"/>
      <c r="Y22" s="107"/>
      <c r="Z22" s="107"/>
      <c r="AA22" s="107"/>
      <c r="AB22" s="107"/>
      <c r="AC22" s="107"/>
      <c r="AD22" s="107"/>
      <c r="AE22" s="106"/>
      <c r="AF22" s="107"/>
      <c r="AG22" s="107"/>
      <c r="AH22" s="107"/>
      <c r="AI22" s="107"/>
      <c r="AJ22" s="108"/>
      <c r="AK22" s="107"/>
      <c r="AL22" s="107"/>
      <c r="AM22" s="107"/>
      <c r="AN22" s="107"/>
      <c r="AO22" s="107"/>
      <c r="AP22" s="107"/>
      <c r="AQ22" s="106"/>
      <c r="AR22" s="107"/>
      <c r="AS22" s="107"/>
      <c r="AT22" s="107"/>
      <c r="AU22" s="107"/>
      <c r="AV22" s="108"/>
      <c r="AW22" s="107"/>
      <c r="AX22" s="107"/>
      <c r="AY22" s="107"/>
      <c r="AZ22" s="107"/>
      <c r="BA22" s="107"/>
      <c r="BB22" s="107"/>
      <c r="BC22" s="106"/>
      <c r="BD22" s="107"/>
      <c r="BE22" s="107"/>
      <c r="BF22" s="107"/>
      <c r="BG22" s="107"/>
      <c r="BH22" s="108"/>
      <c r="BI22" s="105"/>
      <c r="BJ22" s="105"/>
      <c r="BK22" s="105"/>
      <c r="BL22" s="105"/>
      <c r="BM22" s="105"/>
      <c r="BN22" s="105"/>
      <c r="BO22" s="109"/>
      <c r="BP22" s="105"/>
      <c r="BQ22" s="105"/>
      <c r="BR22" s="105"/>
      <c r="BS22" s="105"/>
      <c r="BT22" s="110"/>
      <c r="BU22" s="109"/>
      <c r="BV22" s="105"/>
      <c r="BW22" s="105"/>
      <c r="BX22" s="105"/>
      <c r="BY22" s="105"/>
      <c r="BZ22" s="110"/>
    </row>
    <row r="23" spans="1:78" s="51" customFormat="1" ht="20.100000000000001" customHeight="1">
      <c r="A23" s="120"/>
      <c r="B23" s="127"/>
      <c r="C23" s="130"/>
      <c r="D23" s="131"/>
      <c r="E23" s="131"/>
      <c r="F23" s="112"/>
      <c r="G23" s="147"/>
      <c r="H23" s="148"/>
      <c r="I23" s="148"/>
      <c r="J23" s="148"/>
      <c r="K23" s="148"/>
      <c r="L23" s="149"/>
      <c r="M23" s="148"/>
      <c r="N23" s="148"/>
      <c r="O23" s="148"/>
      <c r="P23" s="148"/>
      <c r="Q23" s="148"/>
      <c r="R23" s="148"/>
      <c r="S23" s="147"/>
      <c r="T23" s="148"/>
      <c r="U23" s="148"/>
      <c r="V23" s="148"/>
      <c r="W23" s="148"/>
      <c r="X23" s="149"/>
      <c r="Y23" s="192"/>
      <c r="Z23" s="192"/>
      <c r="AA23" s="192"/>
      <c r="AB23" s="192"/>
      <c r="AC23" s="192"/>
      <c r="AD23" s="192"/>
      <c r="AE23" s="191"/>
      <c r="AF23" s="192"/>
      <c r="AG23" s="192"/>
      <c r="AH23" s="192"/>
      <c r="AI23" s="192"/>
      <c r="AJ23" s="193"/>
      <c r="AK23" s="192"/>
      <c r="AL23" s="192"/>
      <c r="AM23" s="192"/>
      <c r="AN23" s="192"/>
      <c r="AO23" s="192"/>
      <c r="AP23" s="192"/>
      <c r="AQ23" s="191"/>
      <c r="AR23" s="192"/>
      <c r="AS23" s="192"/>
      <c r="AT23" s="192"/>
      <c r="AU23" s="192"/>
      <c r="AV23" s="193"/>
      <c r="AW23" s="192"/>
      <c r="AX23" s="192"/>
      <c r="AY23" s="192"/>
      <c r="AZ23" s="192"/>
      <c r="BA23" s="192"/>
      <c r="BB23" s="192"/>
      <c r="BC23" s="191"/>
      <c r="BD23" s="192"/>
      <c r="BE23" s="192"/>
      <c r="BF23" s="192"/>
      <c r="BG23" s="192"/>
      <c r="BH23" s="193"/>
      <c r="BI23" s="145"/>
      <c r="BJ23" s="145"/>
      <c r="BK23" s="145"/>
      <c r="BL23" s="145"/>
      <c r="BM23" s="145"/>
      <c r="BN23" s="145"/>
      <c r="BO23" s="144"/>
      <c r="BP23" s="145"/>
      <c r="BQ23" s="145"/>
      <c r="BR23" s="145"/>
      <c r="BS23" s="145"/>
      <c r="BT23" s="146"/>
      <c r="BU23" s="144"/>
      <c r="BV23" s="145"/>
      <c r="BW23" s="145"/>
      <c r="BX23" s="145"/>
      <c r="BY23" s="145"/>
      <c r="BZ23" s="146"/>
    </row>
    <row r="24" spans="1:78" s="51" customFormat="1" ht="20.100000000000001" customHeight="1">
      <c r="A24" s="120"/>
      <c r="B24" s="125" t="s">
        <v>57</v>
      </c>
      <c r="C24" s="128" t="s">
        <v>376</v>
      </c>
      <c r="D24" s="129"/>
      <c r="E24" s="129"/>
      <c r="F24" s="111"/>
      <c r="G24" s="150"/>
      <c r="H24" s="151"/>
      <c r="I24" s="151"/>
      <c r="J24" s="151"/>
      <c r="K24" s="151"/>
      <c r="L24" s="152"/>
      <c r="M24" s="151"/>
      <c r="N24" s="151"/>
      <c r="O24" s="151"/>
      <c r="P24" s="151"/>
      <c r="Q24" s="151"/>
      <c r="R24" s="151"/>
      <c r="S24" s="150"/>
      <c r="T24" s="151"/>
      <c r="U24" s="151"/>
      <c r="V24" s="151"/>
      <c r="W24" s="151"/>
      <c r="X24" s="152"/>
      <c r="Y24" s="156"/>
      <c r="Z24" s="156"/>
      <c r="AA24" s="156"/>
      <c r="AB24" s="156"/>
      <c r="AC24" s="156"/>
      <c r="AD24" s="156"/>
      <c r="AE24" s="158"/>
      <c r="AF24" s="156"/>
      <c r="AG24" s="156"/>
      <c r="AH24" s="156"/>
      <c r="AI24" s="156"/>
      <c r="AJ24" s="159"/>
      <c r="AK24" s="156"/>
      <c r="AL24" s="156"/>
      <c r="AM24" s="156"/>
      <c r="AN24" s="156"/>
      <c r="AO24" s="156"/>
      <c r="AP24" s="156"/>
      <c r="AQ24" s="158"/>
      <c r="AR24" s="156"/>
      <c r="AS24" s="156"/>
      <c r="AT24" s="156"/>
      <c r="AU24" s="156"/>
      <c r="AV24" s="159"/>
      <c r="AW24" s="156"/>
      <c r="AX24" s="156"/>
      <c r="AY24" s="156"/>
      <c r="AZ24" s="156"/>
      <c r="BA24" s="156"/>
      <c r="BB24" s="156"/>
      <c r="BC24" s="158"/>
      <c r="BD24" s="156"/>
      <c r="BE24" s="156"/>
      <c r="BF24" s="156"/>
      <c r="BG24" s="156"/>
      <c r="BH24" s="159"/>
      <c r="BI24" s="156"/>
      <c r="BJ24" s="156"/>
      <c r="BK24" s="156"/>
      <c r="BL24" s="156"/>
      <c r="BM24" s="156"/>
      <c r="BN24" s="156"/>
      <c r="BO24" s="158"/>
      <c r="BP24" s="156"/>
      <c r="BQ24" s="156"/>
      <c r="BR24" s="156"/>
      <c r="BS24" s="156"/>
      <c r="BT24" s="159"/>
      <c r="BU24" s="158"/>
      <c r="BV24" s="156"/>
      <c r="BW24" s="156"/>
      <c r="BX24" s="156"/>
      <c r="BY24" s="156"/>
      <c r="BZ24" s="159"/>
    </row>
    <row r="25" spans="1:78" s="51" customFormat="1" ht="10.5" customHeight="1">
      <c r="A25" s="120"/>
      <c r="B25" s="126"/>
      <c r="C25" s="130"/>
      <c r="D25" s="131"/>
      <c r="E25" s="131"/>
      <c r="F25" s="112"/>
      <c r="G25" s="52"/>
      <c r="H25" s="53"/>
      <c r="I25" s="53"/>
      <c r="J25" s="53"/>
      <c r="K25" s="53"/>
      <c r="L25" s="54"/>
      <c r="M25" s="53"/>
      <c r="N25" s="53"/>
      <c r="O25" s="53"/>
      <c r="P25" s="53"/>
      <c r="Q25" s="53"/>
      <c r="R25" s="53"/>
      <c r="S25" s="52"/>
      <c r="T25" s="53"/>
      <c r="U25" s="53"/>
      <c r="V25" s="53"/>
      <c r="W25" s="53"/>
      <c r="X25" s="54"/>
      <c r="Y25" s="107"/>
      <c r="Z25" s="107"/>
      <c r="AA25" s="107"/>
      <c r="AB25" s="107"/>
      <c r="AC25" s="107"/>
      <c r="AD25" s="107"/>
      <c r="AE25" s="106"/>
      <c r="AF25" s="107"/>
      <c r="AG25" s="107"/>
      <c r="AH25" s="107"/>
      <c r="AI25" s="107"/>
      <c r="AJ25" s="108"/>
      <c r="AK25" s="107"/>
      <c r="AL25" s="107"/>
      <c r="AM25" s="107"/>
      <c r="AN25" s="107"/>
      <c r="AO25" s="107"/>
      <c r="AP25" s="107"/>
      <c r="AQ25" s="106"/>
      <c r="AR25" s="107"/>
      <c r="AS25" s="107"/>
      <c r="AT25" s="107"/>
      <c r="AU25" s="107"/>
      <c r="AV25" s="108"/>
      <c r="AW25" s="105"/>
      <c r="AX25" s="105"/>
      <c r="AY25" s="105"/>
      <c r="AZ25" s="105"/>
      <c r="BA25" s="105"/>
      <c r="BB25" s="105"/>
      <c r="BC25" s="109"/>
      <c r="BD25" s="105"/>
      <c r="BE25" s="105"/>
      <c r="BF25" s="105"/>
      <c r="BG25" s="105"/>
      <c r="BH25" s="110"/>
      <c r="BI25" s="105"/>
      <c r="BJ25" s="105"/>
      <c r="BK25" s="105"/>
      <c r="BL25" s="105"/>
      <c r="BM25" s="105"/>
      <c r="BN25" s="105"/>
      <c r="BO25" s="109"/>
      <c r="BP25" s="105"/>
      <c r="BQ25" s="105"/>
      <c r="BR25" s="105"/>
      <c r="BS25" s="105"/>
      <c r="BT25" s="110"/>
      <c r="BU25" s="106"/>
      <c r="BV25" s="107"/>
      <c r="BW25" s="107"/>
      <c r="BX25" s="107"/>
      <c r="BY25" s="107"/>
      <c r="BZ25" s="108"/>
    </row>
    <row r="26" spans="1:78" s="51" customFormat="1" ht="20.100000000000001" customHeight="1">
      <c r="A26" s="120"/>
      <c r="B26" s="127"/>
      <c r="C26" s="132"/>
      <c r="D26" s="133"/>
      <c r="E26" s="133"/>
      <c r="F26" s="112"/>
      <c r="G26" s="170"/>
      <c r="H26" s="171"/>
      <c r="I26" s="171"/>
      <c r="J26" s="171"/>
      <c r="K26" s="171"/>
      <c r="L26" s="172"/>
      <c r="M26" s="171"/>
      <c r="N26" s="171"/>
      <c r="O26" s="171"/>
      <c r="P26" s="171"/>
      <c r="Q26" s="171"/>
      <c r="R26" s="171"/>
      <c r="S26" s="170"/>
      <c r="T26" s="171"/>
      <c r="U26" s="171"/>
      <c r="V26" s="171"/>
      <c r="W26" s="171"/>
      <c r="X26" s="172"/>
      <c r="Y26" s="192"/>
      <c r="Z26" s="192"/>
      <c r="AA26" s="192"/>
      <c r="AB26" s="192"/>
      <c r="AC26" s="192"/>
      <c r="AD26" s="192"/>
      <c r="AE26" s="191"/>
      <c r="AF26" s="192"/>
      <c r="AG26" s="192"/>
      <c r="AH26" s="192"/>
      <c r="AI26" s="192"/>
      <c r="AJ26" s="193"/>
      <c r="AK26" s="192"/>
      <c r="AL26" s="192"/>
      <c r="AM26" s="192"/>
      <c r="AN26" s="192"/>
      <c r="AO26" s="192"/>
      <c r="AP26" s="192"/>
      <c r="AQ26" s="191"/>
      <c r="AR26" s="192"/>
      <c r="AS26" s="192"/>
      <c r="AT26" s="192"/>
      <c r="AU26" s="192"/>
      <c r="AV26" s="193"/>
      <c r="AW26" s="145"/>
      <c r="AX26" s="145"/>
      <c r="AY26" s="145"/>
      <c r="AZ26" s="145"/>
      <c r="BA26" s="145"/>
      <c r="BB26" s="145"/>
      <c r="BC26" s="144"/>
      <c r="BD26" s="145"/>
      <c r="BE26" s="145"/>
      <c r="BF26" s="145"/>
      <c r="BG26" s="145"/>
      <c r="BH26" s="146"/>
      <c r="BI26" s="145"/>
      <c r="BJ26" s="145"/>
      <c r="BK26" s="145"/>
      <c r="BL26" s="145"/>
      <c r="BM26" s="145"/>
      <c r="BN26" s="145"/>
      <c r="BO26" s="144"/>
      <c r="BP26" s="145"/>
      <c r="BQ26" s="145"/>
      <c r="BR26" s="145"/>
      <c r="BS26" s="145"/>
      <c r="BT26" s="146"/>
      <c r="BU26" s="191"/>
      <c r="BV26" s="192"/>
      <c r="BW26" s="192"/>
      <c r="BX26" s="192"/>
      <c r="BY26" s="192"/>
      <c r="BZ26" s="193"/>
    </row>
    <row r="27" spans="1:78" s="51" customFormat="1" ht="20.100000000000001" customHeight="1">
      <c r="A27" s="120"/>
      <c r="B27" s="125" t="s">
        <v>60</v>
      </c>
      <c r="C27" s="128" t="s">
        <v>355</v>
      </c>
      <c r="D27" s="129"/>
      <c r="E27" s="129"/>
      <c r="F27" s="111"/>
      <c r="G27" s="150"/>
      <c r="H27" s="151"/>
      <c r="I27" s="151"/>
      <c r="J27" s="151"/>
      <c r="K27" s="151"/>
      <c r="L27" s="152"/>
      <c r="M27" s="151"/>
      <c r="N27" s="151"/>
      <c r="O27" s="151"/>
      <c r="P27" s="151"/>
      <c r="Q27" s="151"/>
      <c r="R27" s="151"/>
      <c r="S27" s="150"/>
      <c r="T27" s="151"/>
      <c r="U27" s="151"/>
      <c r="V27" s="151"/>
      <c r="W27" s="151"/>
      <c r="X27" s="152"/>
      <c r="Y27" s="156"/>
      <c r="Z27" s="156"/>
      <c r="AA27" s="156"/>
      <c r="AB27" s="156"/>
      <c r="AC27" s="156"/>
      <c r="AD27" s="156"/>
      <c r="AE27" s="158"/>
      <c r="AF27" s="156"/>
      <c r="AG27" s="156"/>
      <c r="AH27" s="156"/>
      <c r="AI27" s="156"/>
      <c r="AJ27" s="159"/>
      <c r="AK27" s="156"/>
      <c r="AL27" s="156"/>
      <c r="AM27" s="156"/>
      <c r="AN27" s="156"/>
      <c r="AO27" s="156"/>
      <c r="AP27" s="156"/>
      <c r="AQ27" s="158"/>
      <c r="AR27" s="156"/>
      <c r="AS27" s="156"/>
      <c r="AT27" s="156"/>
      <c r="AU27" s="156"/>
      <c r="AV27" s="159"/>
      <c r="AW27" s="156"/>
      <c r="AX27" s="156"/>
      <c r="AY27" s="156"/>
      <c r="AZ27" s="156"/>
      <c r="BA27" s="156"/>
      <c r="BB27" s="156"/>
      <c r="BC27" s="158"/>
      <c r="BD27" s="156"/>
      <c r="BE27" s="156"/>
      <c r="BF27" s="156"/>
      <c r="BG27" s="156"/>
      <c r="BH27" s="159"/>
      <c r="BI27" s="156"/>
      <c r="BJ27" s="156"/>
      <c r="BK27" s="156"/>
      <c r="BL27" s="156"/>
      <c r="BM27" s="156"/>
      <c r="BN27" s="156"/>
      <c r="BO27" s="158"/>
      <c r="BP27" s="156"/>
      <c r="BQ27" s="156"/>
      <c r="BR27" s="156"/>
      <c r="BS27" s="156"/>
      <c r="BT27" s="159"/>
      <c r="BU27" s="158"/>
      <c r="BV27" s="156"/>
      <c r="BW27" s="156"/>
      <c r="BX27" s="156"/>
      <c r="BY27" s="156"/>
      <c r="BZ27" s="159"/>
    </row>
    <row r="28" spans="1:78" s="51" customFormat="1" ht="10.5" customHeight="1">
      <c r="A28" s="120"/>
      <c r="B28" s="126"/>
      <c r="C28" s="130"/>
      <c r="D28" s="131"/>
      <c r="E28" s="131"/>
      <c r="F28" s="112"/>
      <c r="G28" s="52"/>
      <c r="H28" s="53"/>
      <c r="I28" s="53"/>
      <c r="J28" s="53"/>
      <c r="K28" s="53"/>
      <c r="L28" s="54"/>
      <c r="M28" s="53"/>
      <c r="N28" s="53"/>
      <c r="O28" s="53"/>
      <c r="P28" s="53"/>
      <c r="Q28" s="53"/>
      <c r="R28" s="53"/>
      <c r="S28" s="52"/>
      <c r="T28" s="53"/>
      <c r="U28" s="53"/>
      <c r="V28" s="53"/>
      <c r="W28" s="53"/>
      <c r="X28" s="54"/>
      <c r="Y28" s="107"/>
      <c r="Z28" s="107"/>
      <c r="AA28" s="107"/>
      <c r="AB28" s="107"/>
      <c r="AC28" s="107"/>
      <c r="AD28" s="107"/>
      <c r="AE28" s="106"/>
      <c r="AF28" s="107"/>
      <c r="AG28" s="107"/>
      <c r="AH28" s="107"/>
      <c r="AI28" s="107"/>
      <c r="AJ28" s="108"/>
      <c r="AK28" s="105"/>
      <c r="AL28" s="105"/>
      <c r="AM28" s="105"/>
      <c r="AN28" s="105"/>
      <c r="AO28" s="105"/>
      <c r="AP28" s="105"/>
      <c r="AQ28" s="109"/>
      <c r="AR28" s="105"/>
      <c r="AS28" s="105"/>
      <c r="AT28" s="105"/>
      <c r="AU28" s="105"/>
      <c r="AV28" s="110"/>
      <c r="AW28" s="105"/>
      <c r="AX28" s="105"/>
      <c r="AY28" s="105"/>
      <c r="AZ28" s="105"/>
      <c r="BA28" s="105"/>
      <c r="BB28" s="105"/>
      <c r="BC28" s="109"/>
      <c r="BD28" s="105"/>
      <c r="BE28" s="105"/>
      <c r="BF28" s="105"/>
      <c r="BG28" s="105"/>
      <c r="BH28" s="110"/>
      <c r="BI28" s="107"/>
      <c r="BJ28" s="107"/>
      <c r="BK28" s="107"/>
      <c r="BL28" s="107"/>
      <c r="BM28" s="107"/>
      <c r="BN28" s="107"/>
      <c r="BO28" s="106"/>
      <c r="BP28" s="107"/>
      <c r="BQ28" s="107"/>
      <c r="BR28" s="107"/>
      <c r="BS28" s="107"/>
      <c r="BT28" s="108"/>
      <c r="BU28" s="106"/>
      <c r="BV28" s="107"/>
      <c r="BW28" s="107"/>
      <c r="BX28" s="107"/>
      <c r="BY28" s="107"/>
      <c r="BZ28" s="108"/>
    </row>
    <row r="29" spans="1:78" s="51" customFormat="1" ht="19.5" customHeight="1">
      <c r="A29" s="120"/>
      <c r="B29" s="127"/>
      <c r="C29" s="132"/>
      <c r="D29" s="133"/>
      <c r="E29" s="133"/>
      <c r="F29" s="113"/>
      <c r="G29" s="170"/>
      <c r="H29" s="171"/>
      <c r="I29" s="171"/>
      <c r="J29" s="171"/>
      <c r="K29" s="171"/>
      <c r="L29" s="172"/>
      <c r="M29" s="171"/>
      <c r="N29" s="171"/>
      <c r="O29" s="171"/>
      <c r="P29" s="171"/>
      <c r="Q29" s="171"/>
      <c r="R29" s="171"/>
      <c r="S29" s="170"/>
      <c r="T29" s="171"/>
      <c r="U29" s="171"/>
      <c r="V29" s="171"/>
      <c r="W29" s="171"/>
      <c r="X29" s="172"/>
      <c r="Y29" s="192"/>
      <c r="Z29" s="192"/>
      <c r="AA29" s="192"/>
      <c r="AB29" s="192"/>
      <c r="AC29" s="192"/>
      <c r="AD29" s="192"/>
      <c r="AE29" s="191"/>
      <c r="AF29" s="192"/>
      <c r="AG29" s="192"/>
      <c r="AH29" s="192"/>
      <c r="AI29" s="192"/>
      <c r="AJ29" s="193"/>
      <c r="AK29" s="145"/>
      <c r="AL29" s="145"/>
      <c r="AM29" s="145"/>
      <c r="AN29" s="145"/>
      <c r="AO29" s="145"/>
      <c r="AP29" s="145"/>
      <c r="AQ29" s="144"/>
      <c r="AR29" s="145"/>
      <c r="AS29" s="145"/>
      <c r="AT29" s="145"/>
      <c r="AU29" s="145"/>
      <c r="AV29" s="146"/>
      <c r="AW29" s="145"/>
      <c r="AX29" s="145"/>
      <c r="AY29" s="145"/>
      <c r="AZ29" s="145"/>
      <c r="BA29" s="145"/>
      <c r="BB29" s="145"/>
      <c r="BC29" s="144"/>
      <c r="BD29" s="145"/>
      <c r="BE29" s="145"/>
      <c r="BF29" s="145"/>
      <c r="BG29" s="145"/>
      <c r="BH29" s="146"/>
      <c r="BI29" s="192"/>
      <c r="BJ29" s="192"/>
      <c r="BK29" s="192"/>
      <c r="BL29" s="192"/>
      <c r="BM29" s="192"/>
      <c r="BN29" s="192"/>
      <c r="BO29" s="191"/>
      <c r="BP29" s="192"/>
      <c r="BQ29" s="192"/>
      <c r="BR29" s="192"/>
      <c r="BS29" s="192"/>
      <c r="BT29" s="193"/>
      <c r="BU29" s="191"/>
      <c r="BV29" s="192"/>
      <c r="BW29" s="192"/>
      <c r="BX29" s="192"/>
      <c r="BY29" s="192"/>
      <c r="BZ29" s="193"/>
    </row>
    <row r="30" spans="1:78" s="51" customFormat="1" ht="19.5" customHeight="1">
      <c r="A30" s="120"/>
      <c r="B30" s="125" t="s">
        <v>61</v>
      </c>
      <c r="C30" s="128" t="s">
        <v>377</v>
      </c>
      <c r="D30" s="129"/>
      <c r="E30" s="129"/>
      <c r="F30" s="111"/>
      <c r="G30" s="150"/>
      <c r="H30" s="151"/>
      <c r="I30" s="151"/>
      <c r="J30" s="151"/>
      <c r="K30" s="151"/>
      <c r="L30" s="152"/>
      <c r="M30" s="151"/>
      <c r="N30" s="151"/>
      <c r="O30" s="151"/>
      <c r="P30" s="151"/>
      <c r="Q30" s="151"/>
      <c r="R30" s="151"/>
      <c r="S30" s="150"/>
      <c r="T30" s="151"/>
      <c r="U30" s="151"/>
      <c r="V30" s="151"/>
      <c r="W30" s="151"/>
      <c r="X30" s="152"/>
      <c r="Y30" s="156"/>
      <c r="Z30" s="156"/>
      <c r="AA30" s="156"/>
      <c r="AB30" s="156"/>
      <c r="AC30" s="156"/>
      <c r="AD30" s="156"/>
      <c r="AE30" s="158"/>
      <c r="AF30" s="156"/>
      <c r="AG30" s="156"/>
      <c r="AH30" s="156"/>
      <c r="AI30" s="156"/>
      <c r="AJ30" s="159"/>
      <c r="AK30" s="156"/>
      <c r="AL30" s="156"/>
      <c r="AM30" s="156"/>
      <c r="AN30" s="156"/>
      <c r="AO30" s="156"/>
      <c r="AP30" s="156"/>
      <c r="AQ30" s="158"/>
      <c r="AR30" s="156"/>
      <c r="AS30" s="156"/>
      <c r="AT30" s="156"/>
      <c r="AU30" s="156"/>
      <c r="AV30" s="159"/>
      <c r="AW30" s="156"/>
      <c r="AX30" s="156"/>
      <c r="AY30" s="156"/>
      <c r="AZ30" s="156"/>
      <c r="BA30" s="156"/>
      <c r="BB30" s="156"/>
      <c r="BC30" s="158"/>
      <c r="BD30" s="156"/>
      <c r="BE30" s="156"/>
      <c r="BF30" s="156"/>
      <c r="BG30" s="156"/>
      <c r="BH30" s="159"/>
      <c r="BI30" s="156"/>
      <c r="BJ30" s="156"/>
      <c r="BK30" s="156"/>
      <c r="BL30" s="156"/>
      <c r="BM30" s="156"/>
      <c r="BN30" s="156"/>
      <c r="BO30" s="158"/>
      <c r="BP30" s="156"/>
      <c r="BQ30" s="156"/>
      <c r="BR30" s="156"/>
      <c r="BS30" s="156"/>
      <c r="BT30" s="159"/>
      <c r="BU30" s="158"/>
      <c r="BV30" s="156"/>
      <c r="BW30" s="156"/>
      <c r="BX30" s="156"/>
      <c r="BY30" s="156"/>
      <c r="BZ30" s="159"/>
    </row>
    <row r="31" spans="1:78" s="51" customFormat="1" ht="10.5" customHeight="1">
      <c r="A31" s="120"/>
      <c r="B31" s="126"/>
      <c r="C31" s="130"/>
      <c r="D31" s="131"/>
      <c r="E31" s="131"/>
      <c r="F31" s="112"/>
      <c r="G31" s="52"/>
      <c r="H31" s="53"/>
      <c r="I31" s="53"/>
      <c r="J31" s="53"/>
      <c r="K31" s="53"/>
      <c r="L31" s="54"/>
      <c r="M31" s="53"/>
      <c r="N31" s="53"/>
      <c r="O31" s="53"/>
      <c r="P31" s="53"/>
      <c r="Q31" s="53"/>
      <c r="R31" s="53"/>
      <c r="S31" s="52"/>
      <c r="T31" s="53"/>
      <c r="U31" s="53"/>
      <c r="V31" s="53"/>
      <c r="W31" s="53"/>
      <c r="X31" s="54"/>
      <c r="Y31" s="107"/>
      <c r="Z31" s="107"/>
      <c r="AA31" s="107"/>
      <c r="AB31" s="107"/>
      <c r="AC31" s="107"/>
      <c r="AD31" s="107"/>
      <c r="AE31" s="106"/>
      <c r="AF31" s="107"/>
      <c r="AG31" s="107"/>
      <c r="AH31" s="107"/>
      <c r="AI31" s="107"/>
      <c r="AJ31" s="108"/>
      <c r="AK31" s="107"/>
      <c r="AL31" s="107"/>
      <c r="AM31" s="107"/>
      <c r="AN31" s="107"/>
      <c r="AO31" s="107"/>
      <c r="AP31" s="107"/>
      <c r="AQ31" s="106"/>
      <c r="AR31" s="107"/>
      <c r="AS31" s="107"/>
      <c r="AT31" s="107"/>
      <c r="AU31" s="107"/>
      <c r="AV31" s="108"/>
      <c r="AW31" s="107"/>
      <c r="AX31" s="107"/>
      <c r="AY31" s="107"/>
      <c r="AZ31" s="107"/>
      <c r="BA31" s="107"/>
      <c r="BB31" s="107"/>
      <c r="BC31" s="106"/>
      <c r="BD31" s="107"/>
      <c r="BE31" s="107"/>
      <c r="BF31" s="107"/>
      <c r="BG31" s="107"/>
      <c r="BH31" s="108"/>
      <c r="BI31" s="105"/>
      <c r="BJ31" s="105"/>
      <c r="BK31" s="105"/>
      <c r="BL31" s="105"/>
      <c r="BM31" s="105"/>
      <c r="BN31" s="105"/>
      <c r="BO31" s="109"/>
      <c r="BP31" s="105"/>
      <c r="BQ31" s="105"/>
      <c r="BR31" s="105"/>
      <c r="BS31" s="105"/>
      <c r="BT31" s="110"/>
      <c r="BU31" s="109"/>
      <c r="BV31" s="105"/>
      <c r="BW31" s="105"/>
      <c r="BX31" s="105"/>
      <c r="BY31" s="105"/>
      <c r="BZ31" s="110"/>
    </row>
    <row r="32" spans="1:78" s="51" customFormat="1" ht="19.5" customHeight="1">
      <c r="A32" s="120"/>
      <c r="B32" s="127"/>
      <c r="C32" s="132"/>
      <c r="D32" s="133"/>
      <c r="E32" s="133"/>
      <c r="F32" s="113"/>
      <c r="G32" s="147"/>
      <c r="H32" s="148"/>
      <c r="I32" s="148"/>
      <c r="J32" s="148"/>
      <c r="K32" s="148"/>
      <c r="L32" s="149"/>
      <c r="M32" s="148"/>
      <c r="N32" s="148"/>
      <c r="O32" s="148"/>
      <c r="P32" s="148"/>
      <c r="Q32" s="148"/>
      <c r="R32" s="148"/>
      <c r="S32" s="147"/>
      <c r="T32" s="148"/>
      <c r="U32" s="148"/>
      <c r="V32" s="148"/>
      <c r="W32" s="148"/>
      <c r="X32" s="149"/>
      <c r="Y32" s="145"/>
      <c r="Z32" s="145"/>
      <c r="AA32" s="145"/>
      <c r="AB32" s="145"/>
      <c r="AC32" s="145"/>
      <c r="AD32" s="145"/>
      <c r="AE32" s="144"/>
      <c r="AF32" s="145"/>
      <c r="AG32" s="145"/>
      <c r="AH32" s="145"/>
      <c r="AI32" s="145"/>
      <c r="AJ32" s="146"/>
      <c r="AK32" s="145"/>
      <c r="AL32" s="145"/>
      <c r="AM32" s="145"/>
      <c r="AN32" s="145"/>
      <c r="AO32" s="145"/>
      <c r="AP32" s="145"/>
      <c r="AQ32" s="144"/>
      <c r="AR32" s="145"/>
      <c r="AS32" s="145"/>
      <c r="AT32" s="145"/>
      <c r="AU32" s="145"/>
      <c r="AV32" s="146"/>
      <c r="AW32" s="145"/>
      <c r="AX32" s="145"/>
      <c r="AY32" s="145"/>
      <c r="AZ32" s="145"/>
      <c r="BA32" s="145"/>
      <c r="BB32" s="145"/>
      <c r="BC32" s="144"/>
      <c r="BD32" s="145"/>
      <c r="BE32" s="145"/>
      <c r="BF32" s="145"/>
      <c r="BG32" s="145"/>
      <c r="BH32" s="146"/>
      <c r="BI32" s="145"/>
      <c r="BJ32" s="145"/>
      <c r="BK32" s="145"/>
      <c r="BL32" s="145"/>
      <c r="BM32" s="145"/>
      <c r="BN32" s="145"/>
      <c r="BO32" s="144"/>
      <c r="BP32" s="145"/>
      <c r="BQ32" s="145"/>
      <c r="BR32" s="145"/>
      <c r="BS32" s="145"/>
      <c r="BT32" s="146"/>
      <c r="BU32" s="144"/>
      <c r="BV32" s="145"/>
      <c r="BW32" s="145"/>
      <c r="BX32" s="145"/>
      <c r="BY32" s="145"/>
      <c r="BZ32" s="146"/>
    </row>
    <row r="33" spans="1:78" s="51" customFormat="1" ht="19.5" customHeight="1">
      <c r="A33" s="120"/>
      <c r="B33" s="125" t="s">
        <v>146</v>
      </c>
      <c r="C33" s="128" t="s">
        <v>380</v>
      </c>
      <c r="D33" s="129"/>
      <c r="E33" s="129"/>
      <c r="F33" s="111"/>
      <c r="G33" s="150"/>
      <c r="H33" s="151"/>
      <c r="I33" s="151"/>
      <c r="J33" s="151"/>
      <c r="K33" s="151"/>
      <c r="L33" s="152"/>
      <c r="M33" s="151"/>
      <c r="N33" s="151"/>
      <c r="O33" s="151"/>
      <c r="P33" s="151"/>
      <c r="Q33" s="151"/>
      <c r="R33" s="151"/>
      <c r="S33" s="150"/>
      <c r="T33" s="151"/>
      <c r="U33" s="151"/>
      <c r="V33" s="151"/>
      <c r="W33" s="151"/>
      <c r="X33" s="152"/>
      <c r="Y33" s="156"/>
      <c r="Z33" s="156"/>
      <c r="AA33" s="156"/>
      <c r="AB33" s="156"/>
      <c r="AC33" s="156"/>
      <c r="AD33" s="156"/>
      <c r="AE33" s="158"/>
      <c r="AF33" s="156"/>
      <c r="AG33" s="156"/>
      <c r="AH33" s="156"/>
      <c r="AI33" s="156"/>
      <c r="AJ33" s="159"/>
      <c r="AK33" s="156"/>
      <c r="AL33" s="156"/>
      <c r="AM33" s="156"/>
      <c r="AN33" s="156"/>
      <c r="AO33" s="156"/>
      <c r="AP33" s="156"/>
      <c r="AQ33" s="158"/>
      <c r="AR33" s="156"/>
      <c r="AS33" s="156"/>
      <c r="AT33" s="156"/>
      <c r="AU33" s="156"/>
      <c r="AV33" s="159"/>
      <c r="AW33" s="156"/>
      <c r="AX33" s="156"/>
      <c r="AY33" s="156"/>
      <c r="AZ33" s="156"/>
      <c r="BA33" s="156"/>
      <c r="BB33" s="156"/>
      <c r="BC33" s="158"/>
      <c r="BD33" s="156"/>
      <c r="BE33" s="156"/>
      <c r="BF33" s="156"/>
      <c r="BG33" s="156"/>
      <c r="BH33" s="159"/>
      <c r="BI33" s="156"/>
      <c r="BJ33" s="156"/>
      <c r="BK33" s="156"/>
      <c r="BL33" s="156"/>
      <c r="BM33" s="156"/>
      <c r="BN33" s="156"/>
      <c r="BO33" s="158"/>
      <c r="BP33" s="156"/>
      <c r="BQ33" s="156"/>
      <c r="BR33" s="156"/>
      <c r="BS33" s="156"/>
      <c r="BT33" s="159"/>
      <c r="BU33" s="158"/>
      <c r="BV33" s="156"/>
      <c r="BW33" s="156"/>
      <c r="BX33" s="156"/>
      <c r="BY33" s="156"/>
      <c r="BZ33" s="159"/>
    </row>
    <row r="34" spans="1:78" s="51" customFormat="1" ht="10.5" customHeight="1">
      <c r="A34" s="120"/>
      <c r="B34" s="126"/>
      <c r="C34" s="130"/>
      <c r="D34" s="131"/>
      <c r="E34" s="131"/>
      <c r="F34" s="112"/>
      <c r="G34" s="109"/>
      <c r="H34" s="105"/>
      <c r="I34" s="105"/>
      <c r="J34" s="105"/>
      <c r="K34" s="105"/>
      <c r="L34" s="110"/>
      <c r="M34" s="105"/>
      <c r="N34" s="105"/>
      <c r="O34" s="105"/>
      <c r="P34" s="105"/>
      <c r="Q34" s="105"/>
      <c r="R34" s="105"/>
      <c r="S34" s="109"/>
      <c r="T34" s="105"/>
      <c r="U34" s="105"/>
      <c r="V34" s="105"/>
      <c r="W34" s="105"/>
      <c r="X34" s="110"/>
      <c r="Y34" s="105"/>
      <c r="Z34" s="105"/>
      <c r="AA34" s="105"/>
      <c r="AB34" s="105"/>
      <c r="AC34" s="105"/>
      <c r="AD34" s="105"/>
      <c r="AE34" s="109"/>
      <c r="AF34" s="105"/>
      <c r="AG34" s="105"/>
      <c r="AH34" s="105"/>
      <c r="AI34" s="105"/>
      <c r="AJ34" s="110"/>
      <c r="AK34" s="105"/>
      <c r="AL34" s="105"/>
      <c r="AM34" s="105"/>
      <c r="AN34" s="105"/>
      <c r="AO34" s="105"/>
      <c r="AP34" s="105"/>
      <c r="AQ34" s="109"/>
      <c r="AR34" s="105"/>
      <c r="AS34" s="105"/>
      <c r="AT34" s="105"/>
      <c r="AU34" s="105"/>
      <c r="AV34" s="110"/>
      <c r="AW34" s="107"/>
      <c r="AX34" s="107"/>
      <c r="AY34" s="107"/>
      <c r="AZ34" s="107"/>
      <c r="BA34" s="107"/>
      <c r="BB34" s="107"/>
      <c r="BC34" s="106"/>
      <c r="BD34" s="107"/>
      <c r="BE34" s="107"/>
      <c r="BF34" s="107"/>
      <c r="BG34" s="107"/>
      <c r="BH34" s="108"/>
      <c r="BI34" s="107"/>
      <c r="BJ34" s="107"/>
      <c r="BK34" s="107"/>
      <c r="BL34" s="107"/>
      <c r="BM34" s="107"/>
      <c r="BN34" s="107"/>
      <c r="BO34" s="106"/>
      <c r="BP34" s="107"/>
      <c r="BQ34" s="107"/>
      <c r="BR34" s="107"/>
      <c r="BS34" s="107"/>
      <c r="BT34" s="108"/>
      <c r="BU34" s="106"/>
      <c r="BV34" s="107"/>
      <c r="BW34" s="107"/>
      <c r="BX34" s="107"/>
      <c r="BY34" s="107"/>
      <c r="BZ34" s="108"/>
    </row>
    <row r="35" spans="1:78" s="51" customFormat="1" ht="20.100000000000001" customHeight="1">
      <c r="A35" s="120"/>
      <c r="B35" s="127"/>
      <c r="C35" s="132"/>
      <c r="D35" s="133"/>
      <c r="E35" s="133"/>
      <c r="F35" s="113"/>
      <c r="G35" s="147"/>
      <c r="H35" s="148"/>
      <c r="I35" s="148"/>
      <c r="J35" s="148"/>
      <c r="K35" s="148"/>
      <c r="L35" s="149"/>
      <c r="M35" s="148"/>
      <c r="N35" s="148"/>
      <c r="O35" s="148"/>
      <c r="P35" s="148"/>
      <c r="Q35" s="148"/>
      <c r="R35" s="148"/>
      <c r="S35" s="147"/>
      <c r="T35" s="148"/>
      <c r="U35" s="148"/>
      <c r="V35" s="148"/>
      <c r="W35" s="148"/>
      <c r="X35" s="149"/>
      <c r="Y35" s="148"/>
      <c r="Z35" s="148"/>
      <c r="AA35" s="148"/>
      <c r="AB35" s="148"/>
      <c r="AC35" s="148"/>
      <c r="AD35" s="148"/>
      <c r="AE35" s="147"/>
      <c r="AF35" s="148"/>
      <c r="AG35" s="148"/>
      <c r="AH35" s="148"/>
      <c r="AI35" s="148"/>
      <c r="AJ35" s="149"/>
      <c r="AK35" s="148"/>
      <c r="AL35" s="148"/>
      <c r="AM35" s="148"/>
      <c r="AN35" s="148"/>
      <c r="AO35" s="148"/>
      <c r="AP35" s="148"/>
      <c r="AQ35" s="147"/>
      <c r="AR35" s="148"/>
      <c r="AS35" s="148"/>
      <c r="AT35" s="148"/>
      <c r="AU35" s="148"/>
      <c r="AV35" s="149"/>
      <c r="AW35" s="148"/>
      <c r="AX35" s="148"/>
      <c r="AY35" s="148"/>
      <c r="AZ35" s="148"/>
      <c r="BA35" s="148"/>
      <c r="BB35" s="148"/>
      <c r="BC35" s="147"/>
      <c r="BD35" s="148"/>
      <c r="BE35" s="148"/>
      <c r="BF35" s="148"/>
      <c r="BG35" s="148"/>
      <c r="BH35" s="149"/>
      <c r="BI35" s="148"/>
      <c r="BJ35" s="148"/>
      <c r="BK35" s="148"/>
      <c r="BL35" s="148"/>
      <c r="BM35" s="148"/>
      <c r="BN35" s="148"/>
      <c r="BO35" s="147"/>
      <c r="BP35" s="148"/>
      <c r="BQ35" s="148"/>
      <c r="BR35" s="148"/>
      <c r="BS35" s="148"/>
      <c r="BT35" s="149"/>
      <c r="BU35" s="147"/>
      <c r="BV35" s="148"/>
      <c r="BW35" s="148"/>
      <c r="BX35" s="148"/>
      <c r="BY35" s="148"/>
      <c r="BZ35" s="149"/>
    </row>
    <row r="36" spans="1:78" s="51" customFormat="1" ht="27.75" customHeight="1">
      <c r="A36" s="120"/>
      <c r="B36" s="55"/>
      <c r="C36" s="56"/>
      <c r="D36" s="57"/>
      <c r="E36" s="57"/>
      <c r="F36" s="114"/>
      <c r="G36" s="177"/>
      <c r="H36" s="178"/>
      <c r="I36" s="178"/>
      <c r="J36" s="178"/>
      <c r="K36" s="178"/>
      <c r="L36" s="179"/>
      <c r="M36" s="178"/>
      <c r="N36" s="178"/>
      <c r="O36" s="178"/>
      <c r="P36" s="178"/>
      <c r="Q36" s="178"/>
      <c r="R36" s="178"/>
      <c r="S36" s="177"/>
      <c r="T36" s="178"/>
      <c r="U36" s="178"/>
      <c r="V36" s="178"/>
      <c r="W36" s="178"/>
      <c r="X36" s="179"/>
      <c r="Y36" s="178"/>
      <c r="Z36" s="178"/>
      <c r="AA36" s="178"/>
      <c r="AB36" s="178"/>
      <c r="AC36" s="178"/>
      <c r="AD36" s="178"/>
      <c r="AE36" s="177"/>
      <c r="AF36" s="178"/>
      <c r="AG36" s="178"/>
      <c r="AH36" s="178"/>
      <c r="AI36" s="178"/>
      <c r="AJ36" s="179"/>
      <c r="AK36" s="178"/>
      <c r="AL36" s="178"/>
      <c r="AM36" s="178"/>
      <c r="AN36" s="178"/>
      <c r="AO36" s="178"/>
      <c r="AP36" s="178"/>
      <c r="AQ36" s="177"/>
      <c r="AR36" s="178"/>
      <c r="AS36" s="178"/>
      <c r="AT36" s="178"/>
      <c r="AU36" s="178"/>
      <c r="AV36" s="179"/>
      <c r="AW36" s="178"/>
      <c r="AX36" s="178"/>
      <c r="AY36" s="178"/>
      <c r="AZ36" s="178"/>
      <c r="BA36" s="178"/>
      <c r="BB36" s="178"/>
      <c r="BC36" s="177"/>
      <c r="BD36" s="178"/>
      <c r="BE36" s="178"/>
      <c r="BF36" s="178"/>
      <c r="BG36" s="178"/>
      <c r="BH36" s="179"/>
      <c r="BI36" s="178"/>
      <c r="BJ36" s="178"/>
      <c r="BK36" s="178"/>
      <c r="BL36" s="178"/>
      <c r="BM36" s="178"/>
      <c r="BN36" s="178"/>
      <c r="BO36" s="177"/>
      <c r="BP36" s="178"/>
      <c r="BQ36" s="178"/>
      <c r="BR36" s="178"/>
      <c r="BS36" s="178"/>
      <c r="BT36" s="179"/>
      <c r="BU36" s="177"/>
      <c r="BV36" s="178"/>
      <c r="BW36" s="178"/>
      <c r="BX36" s="178"/>
      <c r="BY36" s="178"/>
      <c r="BZ36" s="179"/>
    </row>
    <row r="37" spans="1:78" s="51" customFormat="1" ht="27.75" customHeight="1" thickBot="1">
      <c r="A37" s="121"/>
      <c r="B37" s="55"/>
      <c r="C37" s="56"/>
      <c r="D37" s="57"/>
      <c r="E37" s="58"/>
      <c r="F37" s="115"/>
      <c r="G37" s="180"/>
      <c r="H37" s="181"/>
      <c r="I37" s="181"/>
      <c r="J37" s="181"/>
      <c r="K37" s="181"/>
      <c r="L37" s="182"/>
      <c r="M37" s="181"/>
      <c r="N37" s="181"/>
      <c r="O37" s="181"/>
      <c r="P37" s="181"/>
      <c r="Q37" s="181"/>
      <c r="R37" s="181"/>
      <c r="S37" s="180"/>
      <c r="T37" s="181"/>
      <c r="U37" s="181"/>
      <c r="V37" s="181"/>
      <c r="W37" s="181"/>
      <c r="X37" s="182"/>
      <c r="Y37" s="181"/>
      <c r="Z37" s="181"/>
      <c r="AA37" s="181"/>
      <c r="AB37" s="181"/>
      <c r="AC37" s="181"/>
      <c r="AD37" s="181"/>
      <c r="AE37" s="180"/>
      <c r="AF37" s="181"/>
      <c r="AG37" s="181"/>
      <c r="AH37" s="181"/>
      <c r="AI37" s="181"/>
      <c r="AJ37" s="182"/>
      <c r="AK37" s="181"/>
      <c r="AL37" s="181"/>
      <c r="AM37" s="181"/>
      <c r="AN37" s="181"/>
      <c r="AO37" s="181"/>
      <c r="AP37" s="181"/>
      <c r="AQ37" s="180"/>
      <c r="AR37" s="181"/>
      <c r="AS37" s="181"/>
      <c r="AT37" s="181"/>
      <c r="AU37" s="181"/>
      <c r="AV37" s="182"/>
      <c r="AW37" s="181"/>
      <c r="AX37" s="181"/>
      <c r="AY37" s="181"/>
      <c r="AZ37" s="181"/>
      <c r="BA37" s="181"/>
      <c r="BB37" s="181"/>
      <c r="BC37" s="180"/>
      <c r="BD37" s="181"/>
      <c r="BE37" s="181"/>
      <c r="BF37" s="181"/>
      <c r="BG37" s="181"/>
      <c r="BH37" s="182"/>
      <c r="BI37" s="181"/>
      <c r="BJ37" s="181"/>
      <c r="BK37" s="181"/>
      <c r="BL37" s="181"/>
      <c r="BM37" s="181"/>
      <c r="BN37" s="181"/>
      <c r="BO37" s="180"/>
      <c r="BP37" s="181"/>
      <c r="BQ37" s="181"/>
      <c r="BR37" s="181"/>
      <c r="BS37" s="181"/>
      <c r="BT37" s="182"/>
      <c r="BU37" s="180"/>
      <c r="BV37" s="181"/>
      <c r="BW37" s="181"/>
      <c r="BX37" s="181"/>
      <c r="BY37" s="181"/>
      <c r="BZ37" s="182"/>
    </row>
    <row r="38" spans="1:78" s="51" customFormat="1" ht="20.100000000000001" customHeight="1">
      <c r="A38" s="157" t="s">
        <v>149</v>
      </c>
      <c r="B38" s="160" t="s">
        <v>378</v>
      </c>
      <c r="C38" s="161"/>
      <c r="D38" s="161"/>
      <c r="E38" s="162"/>
      <c r="F38" s="116"/>
      <c r="G38" s="138"/>
      <c r="H38" s="139"/>
      <c r="I38" s="139"/>
      <c r="J38" s="139"/>
      <c r="K38" s="139"/>
      <c r="L38" s="140"/>
      <c r="M38" s="139"/>
      <c r="N38" s="139"/>
      <c r="O38" s="139"/>
      <c r="P38" s="139"/>
      <c r="Q38" s="139"/>
      <c r="R38" s="139"/>
      <c r="S38" s="138"/>
      <c r="T38" s="139"/>
      <c r="U38" s="139"/>
      <c r="V38" s="139"/>
      <c r="W38" s="139"/>
      <c r="X38" s="140"/>
      <c r="Y38" s="139"/>
      <c r="Z38" s="139"/>
      <c r="AA38" s="139"/>
      <c r="AB38" s="139"/>
      <c r="AC38" s="139"/>
      <c r="AD38" s="139"/>
      <c r="AE38" s="138"/>
      <c r="AF38" s="139"/>
      <c r="AG38" s="139"/>
      <c r="AH38" s="139"/>
      <c r="AI38" s="139"/>
      <c r="AJ38" s="140"/>
      <c r="AK38" s="139"/>
      <c r="AL38" s="139"/>
      <c r="AM38" s="139"/>
      <c r="AN38" s="139"/>
      <c r="AO38" s="139"/>
      <c r="AP38" s="139"/>
      <c r="AQ38" s="138"/>
      <c r="AR38" s="139"/>
      <c r="AS38" s="139"/>
      <c r="AT38" s="139"/>
      <c r="AU38" s="139"/>
      <c r="AV38" s="140"/>
      <c r="AW38" s="139"/>
      <c r="AX38" s="139"/>
      <c r="AY38" s="139"/>
      <c r="AZ38" s="139"/>
      <c r="BA38" s="139"/>
      <c r="BB38" s="139"/>
      <c r="BC38" s="138"/>
      <c r="BD38" s="139"/>
      <c r="BE38" s="139"/>
      <c r="BF38" s="139"/>
      <c r="BG38" s="139"/>
      <c r="BH38" s="140"/>
      <c r="BI38" s="139"/>
      <c r="BJ38" s="139"/>
      <c r="BK38" s="139"/>
      <c r="BL38" s="139"/>
      <c r="BM38" s="139"/>
      <c r="BN38" s="139"/>
      <c r="BO38" s="138"/>
      <c r="BP38" s="139"/>
      <c r="BQ38" s="139"/>
      <c r="BR38" s="139"/>
      <c r="BS38" s="139"/>
      <c r="BT38" s="140"/>
      <c r="BU38" s="138"/>
      <c r="BV38" s="139"/>
      <c r="BW38" s="139"/>
      <c r="BX38" s="139"/>
      <c r="BY38" s="139"/>
      <c r="BZ38" s="140"/>
    </row>
    <row r="39" spans="1:78" s="51" customFormat="1" ht="20.100000000000001" customHeight="1">
      <c r="A39" s="120"/>
      <c r="B39" s="163"/>
      <c r="C39" s="164"/>
      <c r="D39" s="164"/>
      <c r="E39" s="164"/>
      <c r="F39" s="117"/>
      <c r="G39" s="167"/>
      <c r="H39" s="168"/>
      <c r="I39" s="168"/>
      <c r="J39" s="168"/>
      <c r="K39" s="168"/>
      <c r="L39" s="169"/>
      <c r="M39" s="174"/>
      <c r="N39" s="168"/>
      <c r="O39" s="168"/>
      <c r="P39" s="168"/>
      <c r="Q39" s="168"/>
      <c r="R39" s="168"/>
      <c r="S39" s="167"/>
      <c r="T39" s="168"/>
      <c r="U39" s="168"/>
      <c r="V39" s="168"/>
      <c r="W39" s="168"/>
      <c r="X39" s="169"/>
      <c r="Y39" s="174"/>
      <c r="Z39" s="168"/>
      <c r="AA39" s="168"/>
      <c r="AB39" s="168"/>
      <c r="AC39" s="168"/>
      <c r="AD39" s="168"/>
      <c r="AE39" s="167"/>
      <c r="AF39" s="168"/>
      <c r="AG39" s="168"/>
      <c r="AH39" s="168"/>
      <c r="AI39" s="168"/>
      <c r="AJ39" s="169"/>
      <c r="AK39" s="174"/>
      <c r="AL39" s="168"/>
      <c r="AM39" s="168"/>
      <c r="AN39" s="168"/>
      <c r="AO39" s="168"/>
      <c r="AP39" s="168"/>
      <c r="AQ39" s="167"/>
      <c r="AR39" s="168"/>
      <c r="AS39" s="168"/>
      <c r="AT39" s="168"/>
      <c r="AU39" s="168"/>
      <c r="AV39" s="169"/>
      <c r="AW39" s="174"/>
      <c r="AX39" s="168"/>
      <c r="AY39" s="168"/>
      <c r="AZ39" s="168"/>
      <c r="BA39" s="168"/>
      <c r="BB39" s="168"/>
      <c r="BC39" s="167"/>
      <c r="BD39" s="168"/>
      <c r="BE39" s="168"/>
      <c r="BF39" s="168"/>
      <c r="BG39" s="168"/>
      <c r="BH39" s="169"/>
      <c r="BI39" s="174"/>
      <c r="BJ39" s="168"/>
      <c r="BK39" s="168"/>
      <c r="BL39" s="168"/>
      <c r="BM39" s="168"/>
      <c r="BN39" s="168"/>
      <c r="BO39" s="167"/>
      <c r="BP39" s="168"/>
      <c r="BQ39" s="168"/>
      <c r="BR39" s="168"/>
      <c r="BS39" s="168"/>
      <c r="BT39" s="169"/>
      <c r="BU39" s="167"/>
      <c r="BV39" s="168"/>
      <c r="BW39" s="168"/>
      <c r="BX39" s="168"/>
      <c r="BY39" s="168"/>
      <c r="BZ39" s="169"/>
    </row>
    <row r="40" spans="1:78" s="51" customFormat="1" ht="20.100000000000001" customHeight="1">
      <c r="A40" s="120"/>
      <c r="B40" s="160" t="s">
        <v>379</v>
      </c>
      <c r="C40" s="161"/>
      <c r="D40" s="161"/>
      <c r="E40" s="161"/>
      <c r="F40" s="111"/>
      <c r="G40" s="175"/>
      <c r="H40" s="173"/>
      <c r="I40" s="173"/>
      <c r="J40" s="173"/>
      <c r="K40" s="173"/>
      <c r="L40" s="176"/>
      <c r="M40" s="173"/>
      <c r="N40" s="173"/>
      <c r="O40" s="173"/>
      <c r="P40" s="173"/>
      <c r="Q40" s="173"/>
      <c r="R40" s="173"/>
      <c r="S40" s="175"/>
      <c r="T40" s="173"/>
      <c r="U40" s="173"/>
      <c r="V40" s="173"/>
      <c r="W40" s="173"/>
      <c r="X40" s="176"/>
      <c r="Y40" s="173"/>
      <c r="Z40" s="173"/>
      <c r="AA40" s="173"/>
      <c r="AB40" s="173"/>
      <c r="AC40" s="173"/>
      <c r="AD40" s="173"/>
      <c r="AE40" s="175"/>
      <c r="AF40" s="173"/>
      <c r="AG40" s="173"/>
      <c r="AH40" s="173"/>
      <c r="AI40" s="173"/>
      <c r="AJ40" s="176"/>
      <c r="AK40" s="173"/>
      <c r="AL40" s="173"/>
      <c r="AM40" s="173"/>
      <c r="AN40" s="173"/>
      <c r="AO40" s="173"/>
      <c r="AP40" s="173"/>
      <c r="AQ40" s="175"/>
      <c r="AR40" s="173"/>
      <c r="AS40" s="173"/>
      <c r="AT40" s="173"/>
      <c r="AU40" s="173"/>
      <c r="AV40" s="176"/>
      <c r="AW40" s="173"/>
      <c r="AX40" s="173"/>
      <c r="AY40" s="173"/>
      <c r="AZ40" s="173"/>
      <c r="BA40" s="173"/>
      <c r="BB40" s="173"/>
      <c r="BC40" s="175"/>
      <c r="BD40" s="173"/>
      <c r="BE40" s="173"/>
      <c r="BF40" s="173"/>
      <c r="BG40" s="173"/>
      <c r="BH40" s="176"/>
      <c r="BI40" s="173"/>
      <c r="BJ40" s="173"/>
      <c r="BK40" s="173"/>
      <c r="BL40" s="173"/>
      <c r="BM40" s="173"/>
      <c r="BN40" s="173"/>
      <c r="BO40" s="175"/>
      <c r="BP40" s="173"/>
      <c r="BQ40" s="173"/>
      <c r="BR40" s="173"/>
      <c r="BS40" s="173"/>
      <c r="BT40" s="176"/>
      <c r="BU40" s="206"/>
      <c r="BV40" s="207"/>
      <c r="BW40" s="207"/>
      <c r="BX40" s="207"/>
      <c r="BY40" s="207"/>
      <c r="BZ40" s="208"/>
    </row>
    <row r="41" spans="1:78" s="51" customFormat="1" ht="20.100000000000001" customHeight="1" thickBot="1">
      <c r="A41" s="121"/>
      <c r="B41" s="165"/>
      <c r="C41" s="166"/>
      <c r="D41" s="166"/>
      <c r="E41" s="166"/>
      <c r="F41" s="118"/>
      <c r="G41" s="167"/>
      <c r="H41" s="168"/>
      <c r="I41" s="168"/>
      <c r="J41" s="168"/>
      <c r="K41" s="168"/>
      <c r="L41" s="169"/>
      <c r="M41" s="174"/>
      <c r="N41" s="168"/>
      <c r="O41" s="168"/>
      <c r="P41" s="168"/>
      <c r="Q41" s="168"/>
      <c r="R41" s="168"/>
      <c r="S41" s="167"/>
      <c r="T41" s="168"/>
      <c r="U41" s="168"/>
      <c r="V41" s="168"/>
      <c r="W41" s="168"/>
      <c r="X41" s="169"/>
      <c r="Y41" s="174"/>
      <c r="Z41" s="168"/>
      <c r="AA41" s="168"/>
      <c r="AB41" s="168"/>
      <c r="AC41" s="168"/>
      <c r="AD41" s="168"/>
      <c r="AE41" s="167"/>
      <c r="AF41" s="168"/>
      <c r="AG41" s="168"/>
      <c r="AH41" s="168"/>
      <c r="AI41" s="168"/>
      <c r="AJ41" s="169"/>
      <c r="AK41" s="174"/>
      <c r="AL41" s="168"/>
      <c r="AM41" s="168"/>
      <c r="AN41" s="168"/>
      <c r="AO41" s="168"/>
      <c r="AP41" s="168"/>
      <c r="AQ41" s="167"/>
      <c r="AR41" s="168"/>
      <c r="AS41" s="168"/>
      <c r="AT41" s="168"/>
      <c r="AU41" s="168"/>
      <c r="AV41" s="169"/>
      <c r="AW41" s="174"/>
      <c r="AX41" s="168"/>
      <c r="AY41" s="168"/>
      <c r="AZ41" s="168"/>
      <c r="BA41" s="168"/>
      <c r="BB41" s="168"/>
      <c r="BC41" s="167"/>
      <c r="BD41" s="168"/>
      <c r="BE41" s="168"/>
      <c r="BF41" s="168"/>
      <c r="BG41" s="168"/>
      <c r="BH41" s="169"/>
      <c r="BI41" s="174"/>
      <c r="BJ41" s="168"/>
      <c r="BK41" s="168"/>
      <c r="BL41" s="168"/>
      <c r="BM41" s="168"/>
      <c r="BN41" s="168"/>
      <c r="BO41" s="167"/>
      <c r="BP41" s="168"/>
      <c r="BQ41" s="168"/>
      <c r="BR41" s="168"/>
      <c r="BS41" s="168"/>
      <c r="BT41" s="169"/>
      <c r="BU41" s="167"/>
      <c r="BV41" s="168"/>
      <c r="BW41" s="168"/>
      <c r="BX41" s="168"/>
      <c r="BY41" s="168"/>
      <c r="BZ41" s="169"/>
    </row>
    <row r="42" spans="1:78" ht="18.75" customHeight="1">
      <c r="G42"/>
    </row>
    <row r="43" spans="1:78" ht="18.75" customHeight="1">
      <c r="F43" s="59"/>
      <c r="G43"/>
      <c r="N43" s="79"/>
    </row>
    <row r="44" spans="1:78" ht="18.75" customHeight="1">
      <c r="G44"/>
    </row>
    <row r="45" spans="1:78">
      <c r="G45"/>
    </row>
    <row r="46" spans="1:78">
      <c r="G46"/>
      <c r="N46" s="199"/>
      <c r="O46" s="200"/>
      <c r="P46" s="200"/>
      <c r="Q46" s="200"/>
    </row>
    <row r="47" spans="1:78">
      <c r="G47"/>
    </row>
    <row r="48" spans="1:78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  <row r="56" spans="7:7">
      <c r="G56"/>
    </row>
    <row r="57" spans="7:7">
      <c r="G57"/>
    </row>
    <row r="58" spans="7:7">
      <c r="G58"/>
    </row>
    <row r="59" spans="7:7">
      <c r="G59"/>
    </row>
    <row r="60" spans="7:7">
      <c r="G60"/>
    </row>
    <row r="61" spans="7:7">
      <c r="G61"/>
    </row>
    <row r="62" spans="7:7">
      <c r="G62"/>
    </row>
    <row r="63" spans="7:7">
      <c r="G63"/>
    </row>
    <row r="64" spans="7:7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>
      <c r="G77"/>
    </row>
    <row r="78" spans="7:7">
      <c r="G78"/>
    </row>
    <row r="79" spans="7:7">
      <c r="G79"/>
    </row>
    <row r="80" spans="7: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</sheetData>
  <mergeCells count="357">
    <mergeCell ref="N46:Q46"/>
    <mergeCell ref="A2:BN2"/>
    <mergeCell ref="BO2:BZ2"/>
    <mergeCell ref="BU38:BZ38"/>
    <mergeCell ref="BU39:BZ39"/>
    <mergeCell ref="BU40:BZ40"/>
    <mergeCell ref="BU41:BZ41"/>
    <mergeCell ref="BO38:BT38"/>
    <mergeCell ref="BO39:BT39"/>
    <mergeCell ref="BO40:BT40"/>
    <mergeCell ref="BO41:BT41"/>
    <mergeCell ref="BC40:BH40"/>
    <mergeCell ref="BC41:BH41"/>
    <mergeCell ref="BI38:BN38"/>
    <mergeCell ref="BI39:BN39"/>
    <mergeCell ref="BI40:BN40"/>
    <mergeCell ref="BI41:BN41"/>
    <mergeCell ref="AQ40:AV40"/>
    <mergeCell ref="AQ41:AV41"/>
    <mergeCell ref="AW38:BB38"/>
    <mergeCell ref="AW39:BB39"/>
    <mergeCell ref="AW40:BB40"/>
    <mergeCell ref="AW41:BB41"/>
    <mergeCell ref="AQ38:AV38"/>
    <mergeCell ref="AQ39:AV39"/>
    <mergeCell ref="AE40:AJ40"/>
    <mergeCell ref="AE41:AJ41"/>
    <mergeCell ref="AK38:AP38"/>
    <mergeCell ref="AK39:AP39"/>
    <mergeCell ref="AK40:AP40"/>
    <mergeCell ref="AK41:AP41"/>
    <mergeCell ref="S40:X40"/>
    <mergeCell ref="S41:X41"/>
    <mergeCell ref="Y38:AD38"/>
    <mergeCell ref="Y39:AD39"/>
    <mergeCell ref="Y40:AD40"/>
    <mergeCell ref="Y41:AD41"/>
    <mergeCell ref="S36:X36"/>
    <mergeCell ref="S37:X37"/>
    <mergeCell ref="S38:X38"/>
    <mergeCell ref="S39:X39"/>
    <mergeCell ref="S30:X30"/>
    <mergeCell ref="S32:X32"/>
    <mergeCell ref="S33:X33"/>
    <mergeCell ref="S35:X35"/>
    <mergeCell ref="S24:X24"/>
    <mergeCell ref="S26:X26"/>
    <mergeCell ref="S27:X27"/>
    <mergeCell ref="S29:X29"/>
    <mergeCell ref="S18:X18"/>
    <mergeCell ref="S20:X20"/>
    <mergeCell ref="S21:X21"/>
    <mergeCell ref="S23:X23"/>
    <mergeCell ref="Y36:AD36"/>
    <mergeCell ref="Y37:AD37"/>
    <mergeCell ref="S6:X6"/>
    <mergeCell ref="S8:X8"/>
    <mergeCell ref="S9:X9"/>
    <mergeCell ref="S11:X11"/>
    <mergeCell ref="S12:X12"/>
    <mergeCell ref="S14:X14"/>
    <mergeCell ref="S15:X15"/>
    <mergeCell ref="S17:X17"/>
    <mergeCell ref="Y32:AD32"/>
    <mergeCell ref="Y33:AD33"/>
    <mergeCell ref="Y35:AD35"/>
    <mergeCell ref="Y24:AD24"/>
    <mergeCell ref="Y26:AD26"/>
    <mergeCell ref="Y27:AD27"/>
    <mergeCell ref="Y29:AD29"/>
    <mergeCell ref="Y18:AD18"/>
    <mergeCell ref="Y20:AD20"/>
    <mergeCell ref="Y21:AD21"/>
    <mergeCell ref="Y23:AD23"/>
    <mergeCell ref="AE36:AJ36"/>
    <mergeCell ref="AE37:AJ37"/>
    <mergeCell ref="AE18:AJ18"/>
    <mergeCell ref="AE20:AJ20"/>
    <mergeCell ref="AE21:AJ21"/>
    <mergeCell ref="AE23:AJ23"/>
    <mergeCell ref="Y6:AD6"/>
    <mergeCell ref="Y8:AD8"/>
    <mergeCell ref="Y9:AD9"/>
    <mergeCell ref="Y11:AD11"/>
    <mergeCell ref="Y12:AD12"/>
    <mergeCell ref="Y14:AD14"/>
    <mergeCell ref="Y15:AD15"/>
    <mergeCell ref="Y17:AD17"/>
    <mergeCell ref="AE30:AJ30"/>
    <mergeCell ref="AE32:AJ32"/>
    <mergeCell ref="AE33:AJ33"/>
    <mergeCell ref="AE35:AJ35"/>
    <mergeCell ref="AE24:AJ24"/>
    <mergeCell ref="AE26:AJ26"/>
    <mergeCell ref="AE27:AJ27"/>
    <mergeCell ref="AE29:AJ29"/>
    <mergeCell ref="AK37:AP37"/>
    <mergeCell ref="AE6:AJ6"/>
    <mergeCell ref="AE8:AJ8"/>
    <mergeCell ref="AE9:AJ9"/>
    <mergeCell ref="AE11:AJ11"/>
    <mergeCell ref="AE12:AJ12"/>
    <mergeCell ref="AE14:AJ14"/>
    <mergeCell ref="AE15:AJ15"/>
    <mergeCell ref="AE17:AJ17"/>
    <mergeCell ref="AK32:AP32"/>
    <mergeCell ref="AK33:AP33"/>
    <mergeCell ref="AK35:AP35"/>
    <mergeCell ref="AK24:AP24"/>
    <mergeCell ref="AK26:AP26"/>
    <mergeCell ref="AK27:AP27"/>
    <mergeCell ref="AK29:AP29"/>
    <mergeCell ref="AK20:AP20"/>
    <mergeCell ref="AK21:AP21"/>
    <mergeCell ref="AK23:AP23"/>
    <mergeCell ref="AQ36:AV36"/>
    <mergeCell ref="AQ37:AV37"/>
    <mergeCell ref="AQ18:AV18"/>
    <mergeCell ref="AQ20:AV20"/>
    <mergeCell ref="AQ21:AV21"/>
    <mergeCell ref="AQ23:AV23"/>
    <mergeCell ref="AK30:AP30"/>
    <mergeCell ref="AK6:AP6"/>
    <mergeCell ref="AK8:AP8"/>
    <mergeCell ref="AK9:AP9"/>
    <mergeCell ref="AK11:AP11"/>
    <mergeCell ref="AK12:AP12"/>
    <mergeCell ref="AK14:AP14"/>
    <mergeCell ref="AK17:AP17"/>
    <mergeCell ref="AQ30:AV30"/>
    <mergeCell ref="AQ32:AV32"/>
    <mergeCell ref="AQ33:AV33"/>
    <mergeCell ref="AQ35:AV35"/>
    <mergeCell ref="AQ24:AV24"/>
    <mergeCell ref="AQ26:AV26"/>
    <mergeCell ref="AQ27:AV27"/>
    <mergeCell ref="AQ29:AV29"/>
    <mergeCell ref="AK18:AP18"/>
    <mergeCell ref="AK36:AP36"/>
    <mergeCell ref="AW36:BB36"/>
    <mergeCell ref="AW37:BB37"/>
    <mergeCell ref="AQ6:AV6"/>
    <mergeCell ref="AQ8:AV8"/>
    <mergeCell ref="AQ9:AV9"/>
    <mergeCell ref="AQ11:AV11"/>
    <mergeCell ref="AQ12:AV12"/>
    <mergeCell ref="AQ14:AV14"/>
    <mergeCell ref="AQ15:AV15"/>
    <mergeCell ref="AQ17:AV17"/>
    <mergeCell ref="AW30:BB30"/>
    <mergeCell ref="AW32:BB32"/>
    <mergeCell ref="AW33:BB33"/>
    <mergeCell ref="AW35:BB35"/>
    <mergeCell ref="AW24:BB24"/>
    <mergeCell ref="AW26:BB26"/>
    <mergeCell ref="AW27:BB27"/>
    <mergeCell ref="AW29:BB29"/>
    <mergeCell ref="AW20:BB20"/>
    <mergeCell ref="AW21:BB21"/>
    <mergeCell ref="AW23:BB23"/>
    <mergeCell ref="AW12:BB12"/>
    <mergeCell ref="AW14:BB14"/>
    <mergeCell ref="AW15:BB15"/>
    <mergeCell ref="BC14:BH14"/>
    <mergeCell ref="BC15:BH15"/>
    <mergeCell ref="BC17:BH17"/>
    <mergeCell ref="BC18:BH18"/>
    <mergeCell ref="AW17:BB17"/>
    <mergeCell ref="AW8:BB8"/>
    <mergeCell ref="AW9:BB9"/>
    <mergeCell ref="AW11:BB11"/>
    <mergeCell ref="BC32:BH32"/>
    <mergeCell ref="BC20:BH20"/>
    <mergeCell ref="BC21:BH21"/>
    <mergeCell ref="BC23:BH23"/>
    <mergeCell ref="BC24:BH24"/>
    <mergeCell ref="AW18:BB18"/>
    <mergeCell ref="BC8:BH8"/>
    <mergeCell ref="BC9:BH9"/>
    <mergeCell ref="BC11:BH11"/>
    <mergeCell ref="BC12:BH12"/>
    <mergeCell ref="BI36:BN36"/>
    <mergeCell ref="BI37:BN37"/>
    <mergeCell ref="BI27:BN27"/>
    <mergeCell ref="BI29:BN29"/>
    <mergeCell ref="BI30:BN30"/>
    <mergeCell ref="BI32:BN32"/>
    <mergeCell ref="BI23:BN23"/>
    <mergeCell ref="BI24:BN24"/>
    <mergeCell ref="BC35:BH35"/>
    <mergeCell ref="BC36:BH36"/>
    <mergeCell ref="BC26:BH26"/>
    <mergeCell ref="BC27:BH27"/>
    <mergeCell ref="BC29:BH29"/>
    <mergeCell ref="BC30:BH30"/>
    <mergeCell ref="BC33:BH33"/>
    <mergeCell ref="BI14:BN14"/>
    <mergeCell ref="BI15:BN15"/>
    <mergeCell ref="BI17:BN17"/>
    <mergeCell ref="BI18:BN18"/>
    <mergeCell ref="BI11:BN11"/>
    <mergeCell ref="BI12:BN12"/>
    <mergeCell ref="BO33:BT33"/>
    <mergeCell ref="BO35:BT35"/>
    <mergeCell ref="BO20:BT20"/>
    <mergeCell ref="BO21:BT21"/>
    <mergeCell ref="BO23:BT23"/>
    <mergeCell ref="BO24:BT24"/>
    <mergeCell ref="BI20:BN20"/>
    <mergeCell ref="BI21:BN21"/>
    <mergeCell ref="BI33:BN33"/>
    <mergeCell ref="BI35:BN35"/>
    <mergeCell ref="BO37:BT37"/>
    <mergeCell ref="BO27:BT27"/>
    <mergeCell ref="BO29:BT29"/>
    <mergeCell ref="BO30:BT30"/>
    <mergeCell ref="BO32:BT32"/>
    <mergeCell ref="BO14:BT14"/>
    <mergeCell ref="BO15:BT15"/>
    <mergeCell ref="BO17:BT17"/>
    <mergeCell ref="BO18:BT18"/>
    <mergeCell ref="BU14:BZ14"/>
    <mergeCell ref="BU15:BZ15"/>
    <mergeCell ref="BU17:BZ17"/>
    <mergeCell ref="BU18:BZ18"/>
    <mergeCell ref="BU8:BZ8"/>
    <mergeCell ref="BU9:BZ9"/>
    <mergeCell ref="BU11:BZ11"/>
    <mergeCell ref="BU12:BZ12"/>
    <mergeCell ref="BO36:BT36"/>
    <mergeCell ref="BU36:BZ36"/>
    <mergeCell ref="BU37:BZ37"/>
    <mergeCell ref="BU27:BZ27"/>
    <mergeCell ref="BU29:BZ29"/>
    <mergeCell ref="BU30:BZ30"/>
    <mergeCell ref="BU32:BZ32"/>
    <mergeCell ref="BU20:BZ20"/>
    <mergeCell ref="BU21:BZ21"/>
    <mergeCell ref="BU23:BZ23"/>
    <mergeCell ref="BU24:BZ24"/>
    <mergeCell ref="BI4:BN5"/>
    <mergeCell ref="BO4:BT5"/>
    <mergeCell ref="BU4:BZ5"/>
    <mergeCell ref="BI8:BN8"/>
    <mergeCell ref="BI9:BN9"/>
    <mergeCell ref="G27:L27"/>
    <mergeCell ref="M27:R27"/>
    <mergeCell ref="M39:R39"/>
    <mergeCell ref="M37:R37"/>
    <mergeCell ref="AE38:AJ38"/>
    <mergeCell ref="AE39:AJ39"/>
    <mergeCell ref="M30:R30"/>
    <mergeCell ref="G29:L29"/>
    <mergeCell ref="G35:L35"/>
    <mergeCell ref="Y30:AD30"/>
    <mergeCell ref="BC37:BH37"/>
    <mergeCell ref="BC38:BH38"/>
    <mergeCell ref="BC39:BH39"/>
    <mergeCell ref="BO8:BT8"/>
    <mergeCell ref="BO9:BT9"/>
    <mergeCell ref="BO11:BT11"/>
    <mergeCell ref="BO12:BT12"/>
    <mergeCell ref="BU33:BZ33"/>
    <mergeCell ref="BU35:BZ35"/>
    <mergeCell ref="A1:BZ1"/>
    <mergeCell ref="B9:B11"/>
    <mergeCell ref="C9:E11"/>
    <mergeCell ref="G9:L9"/>
    <mergeCell ref="M9:R9"/>
    <mergeCell ref="G11:L11"/>
    <mergeCell ref="M11:R11"/>
    <mergeCell ref="A9:A37"/>
    <mergeCell ref="B27:B29"/>
    <mergeCell ref="M35:R35"/>
    <mergeCell ref="M36:R36"/>
    <mergeCell ref="M33:R33"/>
    <mergeCell ref="C27:E29"/>
    <mergeCell ref="M29:R29"/>
    <mergeCell ref="G33:L33"/>
    <mergeCell ref="G30:L30"/>
    <mergeCell ref="G32:L32"/>
    <mergeCell ref="BU26:BZ26"/>
    <mergeCell ref="BO26:BT26"/>
    <mergeCell ref="BI26:BN26"/>
    <mergeCell ref="M23:R23"/>
    <mergeCell ref="M18:R18"/>
    <mergeCell ref="M17:R17"/>
    <mergeCell ref="B3:B5"/>
    <mergeCell ref="M40:R40"/>
    <mergeCell ref="M41:R41"/>
    <mergeCell ref="M38:R38"/>
    <mergeCell ref="G24:L24"/>
    <mergeCell ref="G40:L40"/>
    <mergeCell ref="G36:L36"/>
    <mergeCell ref="G37:L37"/>
    <mergeCell ref="G38:L38"/>
    <mergeCell ref="G39:L39"/>
    <mergeCell ref="M24:R24"/>
    <mergeCell ref="M26:R26"/>
    <mergeCell ref="A38:A41"/>
    <mergeCell ref="M32:R32"/>
    <mergeCell ref="B15:B17"/>
    <mergeCell ref="G12:L12"/>
    <mergeCell ref="C15:E17"/>
    <mergeCell ref="M21:R21"/>
    <mergeCell ref="G20:L20"/>
    <mergeCell ref="M20:R20"/>
    <mergeCell ref="C18:E20"/>
    <mergeCell ref="B18:B20"/>
    <mergeCell ref="B38:E39"/>
    <mergeCell ref="B40:E41"/>
    <mergeCell ref="G41:L41"/>
    <mergeCell ref="B30:B32"/>
    <mergeCell ref="C30:E32"/>
    <mergeCell ref="B33:B35"/>
    <mergeCell ref="C33:E35"/>
    <mergeCell ref="B21:B23"/>
    <mergeCell ref="C21:E23"/>
    <mergeCell ref="G21:L21"/>
    <mergeCell ref="G23:L23"/>
    <mergeCell ref="B24:B26"/>
    <mergeCell ref="C24:E26"/>
    <mergeCell ref="G26:L26"/>
    <mergeCell ref="G14:L14"/>
    <mergeCell ref="G17:L17"/>
    <mergeCell ref="G18:L18"/>
    <mergeCell ref="B12:B14"/>
    <mergeCell ref="G3:BZ3"/>
    <mergeCell ref="C12:E14"/>
    <mergeCell ref="S4:X5"/>
    <mergeCell ref="Y4:AD5"/>
    <mergeCell ref="AE4:AJ5"/>
    <mergeCell ref="AK4:AP5"/>
    <mergeCell ref="G15:L15"/>
    <mergeCell ref="M12:R12"/>
    <mergeCell ref="G4:L5"/>
    <mergeCell ref="M14:R14"/>
    <mergeCell ref="M15:R15"/>
    <mergeCell ref="AK15:AP15"/>
    <mergeCell ref="AQ4:AV5"/>
    <mergeCell ref="AW4:BB5"/>
    <mergeCell ref="BU6:BZ6"/>
    <mergeCell ref="BO6:BT6"/>
    <mergeCell ref="BI6:BN6"/>
    <mergeCell ref="BC6:BH6"/>
    <mergeCell ref="AW6:BB6"/>
    <mergeCell ref="BC4:BH5"/>
    <mergeCell ref="A3:A8"/>
    <mergeCell ref="F3:F5"/>
    <mergeCell ref="B6:B8"/>
    <mergeCell ref="C6:E8"/>
    <mergeCell ref="G8:L8"/>
    <mergeCell ref="M8:R8"/>
    <mergeCell ref="G6:L6"/>
    <mergeCell ref="M6:R6"/>
    <mergeCell ref="M4:R5"/>
    <mergeCell ref="C4:E4"/>
  </mergeCells>
  <phoneticPr fontId="0" type="noConversion"/>
  <printOptions horizontalCentered="1" verticalCentered="1" gridLinesSet="0"/>
  <pageMargins left="0.39370078740157483" right="0.39370078740157483" top="0.78740157480314965" bottom="0.78740157480314965" header="0.39370078740157483" footer="0.39370078740157483"/>
  <pageSetup paperSize="9" scale="55" orientation="landscape" horizontalDpi="300" verticalDpi="300" r:id="rId1"/>
  <headerFooter alignWithMargins="0">
    <oddHeader>&amp;C&amp;G&amp;R&amp;G</oddHeader>
    <oddFooter xml:space="preserve">&amp;C&amp;8PROGRAMAS DE DESENVOLVIMENTO DO TURISMO – PRODETUR / PE
Av. Professor Andrade Bezerra, s/nº – Salgadinho – Olinda  / PE - CEP: 53.110-110
Fone: (81) 3182.8317 PABX: (81) 3182.8300 –   Fax: (81) 3182.8312 
CNPJ (MF) nº 04.755.171/0001-81 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showGridLines="0" view="pageBreakPreview" topLeftCell="A139" zoomScaleNormal="100" zoomScaleSheetLayoutView="100" workbookViewId="0">
      <selection activeCell="C155" sqref="C155"/>
    </sheetView>
  </sheetViews>
  <sheetFormatPr defaultRowHeight="12.75"/>
  <cols>
    <col min="1" max="1" width="7.7109375" style="3" customWidth="1"/>
    <col min="2" max="2" width="16" style="3" customWidth="1"/>
    <col min="3" max="3" width="70.7109375" style="4" customWidth="1"/>
    <col min="4" max="4" width="17.28515625" style="2" customWidth="1"/>
    <col min="5" max="5" width="7.85546875" style="1" customWidth="1"/>
    <col min="6" max="6" width="14.140625" style="5" customWidth="1"/>
    <col min="7" max="7" width="15.140625" style="6" customWidth="1"/>
    <col min="8" max="8" width="15.140625" style="7" customWidth="1"/>
    <col min="9" max="10" width="13.5703125" style="1" customWidth="1"/>
    <col min="11" max="16384" width="9.140625" style="1"/>
  </cols>
  <sheetData>
    <row r="1" spans="1:10" ht="12.75" customHeight="1">
      <c r="A1" s="209" t="s">
        <v>8</v>
      </c>
      <c r="B1" s="218" t="s">
        <v>10</v>
      </c>
      <c r="C1" s="222" t="s">
        <v>0</v>
      </c>
      <c r="D1" s="211" t="s">
        <v>1</v>
      </c>
      <c r="E1" s="211" t="s">
        <v>2</v>
      </c>
      <c r="F1" s="220" t="s">
        <v>11</v>
      </c>
      <c r="G1" s="215" t="s">
        <v>6</v>
      </c>
      <c r="H1" s="215" t="s">
        <v>3</v>
      </c>
      <c r="I1" s="211" t="s">
        <v>161</v>
      </c>
      <c r="J1" s="213" t="s">
        <v>162</v>
      </c>
    </row>
    <row r="2" spans="1:10" ht="12.75" customHeight="1">
      <c r="A2" s="210"/>
      <c r="B2" s="219"/>
      <c r="C2" s="223"/>
      <c r="D2" s="212"/>
      <c r="E2" s="212"/>
      <c r="F2" s="221"/>
      <c r="G2" s="216"/>
      <c r="H2" s="216"/>
      <c r="I2" s="212"/>
      <c r="J2" s="214"/>
    </row>
    <row r="3" spans="1:10" ht="12.75" customHeight="1">
      <c r="A3" s="210"/>
      <c r="B3" s="219"/>
      <c r="C3" s="223"/>
      <c r="D3" s="212"/>
      <c r="E3" s="212"/>
      <c r="F3" s="221"/>
      <c r="G3" s="217" t="s">
        <v>9</v>
      </c>
      <c r="H3" s="216" t="s">
        <v>7</v>
      </c>
      <c r="I3" s="212"/>
      <c r="J3" s="214"/>
    </row>
    <row r="4" spans="1:10" ht="12.75" customHeight="1" thickBot="1">
      <c r="A4" s="210"/>
      <c r="B4" s="219"/>
      <c r="C4" s="223"/>
      <c r="D4" s="212"/>
      <c r="E4" s="212"/>
      <c r="F4" s="221"/>
      <c r="G4" s="217"/>
      <c r="H4" s="216"/>
      <c r="I4" s="212"/>
      <c r="J4" s="214"/>
    </row>
    <row r="5" spans="1:10" s="8" customFormat="1" ht="25.5">
      <c r="A5" s="95" t="s">
        <v>125</v>
      </c>
      <c r="B5" s="96">
        <v>72964</v>
      </c>
      <c r="C5" s="97" t="s">
        <v>369</v>
      </c>
      <c r="D5" s="98" t="s">
        <v>138</v>
      </c>
      <c r="E5" s="99" t="s">
        <v>48</v>
      </c>
      <c r="F5" s="100">
        <v>10010.08</v>
      </c>
      <c r="G5" s="101">
        <v>206.58</v>
      </c>
      <c r="H5" s="102">
        <f t="shared" ref="H5:H31" si="0">ROUND(F5*G5,2)</f>
        <v>2067882.33</v>
      </c>
      <c r="I5" s="103">
        <f>H5/$H$149</f>
        <v>0.15126989451294434</v>
      </c>
      <c r="J5" s="44">
        <f t="shared" ref="J5:J36" si="1">I5+J4</f>
        <v>0.15126989451294434</v>
      </c>
    </row>
    <row r="6" spans="1:10" s="8" customFormat="1" ht="15" customHeight="1">
      <c r="A6" s="39" t="s">
        <v>110</v>
      </c>
      <c r="B6" s="11" t="s">
        <v>64</v>
      </c>
      <c r="C6" s="12" t="s">
        <v>395</v>
      </c>
      <c r="D6" s="13"/>
      <c r="E6" s="14" t="s">
        <v>24</v>
      </c>
      <c r="F6" s="20">
        <v>14200</v>
      </c>
      <c r="G6" s="16">
        <v>84.53</v>
      </c>
      <c r="H6" s="17">
        <f t="shared" si="0"/>
        <v>1200326</v>
      </c>
      <c r="I6" s="104">
        <f>H6/$H$149</f>
        <v>8.7806344087840063E-2</v>
      </c>
      <c r="J6" s="45">
        <f t="shared" si="1"/>
        <v>0.23907623860078442</v>
      </c>
    </row>
    <row r="7" spans="1:10" s="8" customFormat="1" ht="25.5">
      <c r="A7" s="39" t="s">
        <v>40</v>
      </c>
      <c r="B7" s="22" t="s">
        <v>64</v>
      </c>
      <c r="C7" s="12" t="s">
        <v>368</v>
      </c>
      <c r="D7" s="13" t="s">
        <v>189</v>
      </c>
      <c r="E7" s="14" t="s">
        <v>24</v>
      </c>
      <c r="F7" s="15">
        <v>23149.01</v>
      </c>
      <c r="G7" s="38">
        <v>45.31</v>
      </c>
      <c r="H7" s="17">
        <f t="shared" si="0"/>
        <v>1048881.6399999999</v>
      </c>
      <c r="I7" s="104">
        <f t="shared" ref="I7:I74" si="2">H7/$H$149</f>
        <v>7.6727874085255152E-2</v>
      </c>
      <c r="J7" s="45">
        <f t="shared" si="1"/>
        <v>0.31580411268603958</v>
      </c>
    </row>
    <row r="8" spans="1:10" s="8" customFormat="1" ht="15" customHeight="1">
      <c r="A8" s="39" t="s">
        <v>126</v>
      </c>
      <c r="B8" s="87" t="s">
        <v>64</v>
      </c>
      <c r="C8" s="88" t="s">
        <v>386</v>
      </c>
      <c r="D8" s="89"/>
      <c r="E8" s="90" t="s">
        <v>48</v>
      </c>
      <c r="F8" s="15">
        <v>10010.08</v>
      </c>
      <c r="G8" s="91">
        <v>72.27</v>
      </c>
      <c r="H8" s="92">
        <f t="shared" si="0"/>
        <v>723428.48</v>
      </c>
      <c r="I8" s="104">
        <f t="shared" si="2"/>
        <v>5.2920298350467389E-2</v>
      </c>
      <c r="J8" s="45">
        <f t="shared" si="1"/>
        <v>0.36872441103650699</v>
      </c>
    </row>
    <row r="9" spans="1:10" s="77" customFormat="1" ht="15" customHeight="1">
      <c r="A9" s="39" t="s">
        <v>124</v>
      </c>
      <c r="B9" s="22">
        <v>72945</v>
      </c>
      <c r="C9" s="12" t="s">
        <v>22</v>
      </c>
      <c r="D9" s="13" t="s">
        <v>190</v>
      </c>
      <c r="E9" s="14" t="s">
        <v>23</v>
      </c>
      <c r="F9" s="15">
        <v>115069.34</v>
      </c>
      <c r="G9" s="16">
        <v>3.95</v>
      </c>
      <c r="H9" s="17">
        <f t="shared" si="0"/>
        <v>454523.89</v>
      </c>
      <c r="I9" s="104">
        <f t="shared" si="2"/>
        <v>3.3249368156220531E-2</v>
      </c>
      <c r="J9" s="45">
        <f t="shared" si="1"/>
        <v>0.40197377919272753</v>
      </c>
    </row>
    <row r="10" spans="1:10" s="8" customFormat="1" ht="15" customHeight="1">
      <c r="A10" s="39" t="s">
        <v>28</v>
      </c>
      <c r="B10" s="22">
        <v>72821</v>
      </c>
      <c r="C10" s="19" t="s">
        <v>166</v>
      </c>
      <c r="D10" s="13" t="s">
        <v>129</v>
      </c>
      <c r="E10" s="14" t="s">
        <v>24</v>
      </c>
      <c r="F10" s="15">
        <v>75569.485000000001</v>
      </c>
      <c r="G10" s="16">
        <v>4.91</v>
      </c>
      <c r="H10" s="17">
        <f t="shared" si="0"/>
        <v>371046.17</v>
      </c>
      <c r="I10" s="104">
        <f t="shared" si="2"/>
        <v>2.7142799269111222E-2</v>
      </c>
      <c r="J10" s="45">
        <f t="shared" si="1"/>
        <v>0.42911657846183876</v>
      </c>
    </row>
    <row r="11" spans="1:10" s="8" customFormat="1" ht="15" customHeight="1">
      <c r="A11" s="39" t="s">
        <v>388</v>
      </c>
      <c r="B11" s="22">
        <v>72958</v>
      </c>
      <c r="C11" s="12" t="s">
        <v>300</v>
      </c>
      <c r="D11" s="13"/>
      <c r="E11" s="14" t="s">
        <v>23</v>
      </c>
      <c r="F11" s="15">
        <v>31651.98</v>
      </c>
      <c r="G11" s="16">
        <v>11.58</v>
      </c>
      <c r="H11" s="17">
        <f t="shared" si="0"/>
        <v>366529.93</v>
      </c>
      <c r="I11" s="104">
        <f t="shared" si="2"/>
        <v>2.6812426917414044E-2</v>
      </c>
      <c r="J11" s="45">
        <f t="shared" si="1"/>
        <v>0.45592900537925279</v>
      </c>
    </row>
    <row r="12" spans="1:10" s="8" customFormat="1" ht="15" customHeight="1">
      <c r="A12" s="39" t="s">
        <v>32</v>
      </c>
      <c r="B12" s="11" t="s">
        <v>115</v>
      </c>
      <c r="C12" s="12" t="s">
        <v>116</v>
      </c>
      <c r="D12" s="13" t="s">
        <v>131</v>
      </c>
      <c r="E12" s="14" t="s">
        <v>42</v>
      </c>
      <c r="F12" s="15">
        <v>4300</v>
      </c>
      <c r="G12" s="17">
        <v>81.34</v>
      </c>
      <c r="H12" s="17">
        <f t="shared" si="0"/>
        <v>349762</v>
      </c>
      <c r="I12" s="104">
        <f t="shared" si="2"/>
        <v>2.5585817953498562E-2</v>
      </c>
      <c r="J12" s="45">
        <f t="shared" si="1"/>
        <v>0.48151482333275136</v>
      </c>
    </row>
    <row r="13" spans="1:10" s="8" customFormat="1" ht="15" customHeight="1">
      <c r="A13" s="39" t="s">
        <v>77</v>
      </c>
      <c r="B13" s="11" t="s">
        <v>186</v>
      </c>
      <c r="C13" s="12" t="s">
        <v>177</v>
      </c>
      <c r="D13" s="13" t="s">
        <v>129</v>
      </c>
      <c r="E13" s="78" t="s">
        <v>24</v>
      </c>
      <c r="F13" s="20">
        <v>14101.153</v>
      </c>
      <c r="G13" s="16">
        <v>24.7</v>
      </c>
      <c r="H13" s="17">
        <f t="shared" si="0"/>
        <v>348298.48</v>
      </c>
      <c r="I13" s="104">
        <f t="shared" si="2"/>
        <v>2.5478758420755428E-2</v>
      </c>
      <c r="J13" s="45">
        <f t="shared" si="1"/>
        <v>0.50699358175350684</v>
      </c>
    </row>
    <row r="14" spans="1:10" s="8" customFormat="1" ht="15" customHeight="1">
      <c r="A14" s="39" t="s">
        <v>181</v>
      </c>
      <c r="B14" s="11" t="s">
        <v>64</v>
      </c>
      <c r="C14" s="19" t="s">
        <v>298</v>
      </c>
      <c r="D14" s="13"/>
      <c r="E14" s="14" t="s">
        <v>24</v>
      </c>
      <c r="F14" s="15">
        <v>4090.0369999999998</v>
      </c>
      <c r="G14" s="16">
        <v>79.63</v>
      </c>
      <c r="H14" s="17">
        <f t="shared" si="0"/>
        <v>325689.65000000002</v>
      </c>
      <c r="I14" s="104">
        <f t="shared" si="2"/>
        <v>2.3824875470287405E-2</v>
      </c>
      <c r="J14" s="45">
        <f t="shared" si="1"/>
        <v>0.53081845722379428</v>
      </c>
    </row>
    <row r="15" spans="1:10" s="9" customFormat="1" ht="25.5">
      <c r="A15" s="39" t="s">
        <v>367</v>
      </c>
      <c r="B15" s="11" t="s">
        <v>64</v>
      </c>
      <c r="C15" s="19" t="s">
        <v>306</v>
      </c>
      <c r="D15" s="25"/>
      <c r="E15" s="23" t="s">
        <v>43</v>
      </c>
      <c r="F15" s="17">
        <v>6</v>
      </c>
      <c r="G15" s="16">
        <v>48226.6</v>
      </c>
      <c r="H15" s="17">
        <f t="shared" si="0"/>
        <v>289359.59999999998</v>
      </c>
      <c r="I15" s="104">
        <f t="shared" si="2"/>
        <v>2.1167256730854588E-2</v>
      </c>
      <c r="J15" s="45">
        <f t="shared" si="1"/>
        <v>0.5519857139546489</v>
      </c>
    </row>
    <row r="16" spans="1:10" s="9" customFormat="1" ht="15" customHeight="1">
      <c r="A16" s="39" t="s">
        <v>51</v>
      </c>
      <c r="B16" s="11" t="s">
        <v>63</v>
      </c>
      <c r="C16" s="12" t="s">
        <v>164</v>
      </c>
      <c r="D16" s="13" t="s">
        <v>188</v>
      </c>
      <c r="E16" s="14" t="s">
        <v>24</v>
      </c>
      <c r="F16" s="15">
        <v>21232.720000000001</v>
      </c>
      <c r="G16" s="16">
        <v>13.39</v>
      </c>
      <c r="H16" s="17">
        <f t="shared" si="0"/>
        <v>284306.12</v>
      </c>
      <c r="I16" s="104">
        <f t="shared" si="2"/>
        <v>2.0797584155470054E-2</v>
      </c>
      <c r="J16" s="45">
        <f t="shared" si="1"/>
        <v>0.57278329811011897</v>
      </c>
    </row>
    <row r="17" spans="1:10" s="9" customFormat="1" ht="15" customHeight="1">
      <c r="A17" s="39" t="s">
        <v>34</v>
      </c>
      <c r="B17" s="11" t="s">
        <v>73</v>
      </c>
      <c r="C17" s="12" t="s">
        <v>119</v>
      </c>
      <c r="D17" s="13" t="s">
        <v>131</v>
      </c>
      <c r="E17" s="14" t="s">
        <v>42</v>
      </c>
      <c r="F17" s="15">
        <v>6740</v>
      </c>
      <c r="G17" s="17">
        <v>41.9</v>
      </c>
      <c r="H17" s="17">
        <f t="shared" si="0"/>
        <v>282406</v>
      </c>
      <c r="I17" s="104">
        <f t="shared" si="2"/>
        <v>2.06585864244135E-2</v>
      </c>
      <c r="J17" s="45">
        <f t="shared" si="1"/>
        <v>0.5934418845345325</v>
      </c>
    </row>
    <row r="18" spans="1:10" s="9" customFormat="1" ht="15" customHeight="1">
      <c r="A18" s="39" t="s">
        <v>38</v>
      </c>
      <c r="B18" s="22">
        <v>72961</v>
      </c>
      <c r="C18" s="12" t="s">
        <v>21</v>
      </c>
      <c r="D18" s="13" t="s">
        <v>187</v>
      </c>
      <c r="E18" s="14" t="s">
        <v>23</v>
      </c>
      <c r="F18" s="15">
        <v>146299.29</v>
      </c>
      <c r="G18" s="16">
        <v>1.86</v>
      </c>
      <c r="H18" s="17">
        <f t="shared" si="0"/>
        <v>272116.68</v>
      </c>
      <c r="I18" s="104">
        <f t="shared" si="2"/>
        <v>1.9905901260258183E-2</v>
      </c>
      <c r="J18" s="45">
        <f t="shared" si="1"/>
        <v>0.61334778579479066</v>
      </c>
    </row>
    <row r="19" spans="1:10" s="9" customFormat="1" ht="15" customHeight="1">
      <c r="A19" s="39" t="s">
        <v>78</v>
      </c>
      <c r="B19" s="22">
        <v>41722</v>
      </c>
      <c r="C19" s="12" t="s">
        <v>76</v>
      </c>
      <c r="D19" s="13" t="s">
        <v>130</v>
      </c>
      <c r="E19" s="14" t="s">
        <v>24</v>
      </c>
      <c r="F19" s="20">
        <v>59120.555</v>
      </c>
      <c r="G19" s="16">
        <v>4.5199999999999996</v>
      </c>
      <c r="H19" s="17">
        <f t="shared" si="0"/>
        <v>267224.90999999997</v>
      </c>
      <c r="I19" s="104">
        <f t="shared" si="2"/>
        <v>1.9548058107799124E-2</v>
      </c>
      <c r="J19" s="45">
        <f t="shared" si="1"/>
        <v>0.63289584390258979</v>
      </c>
    </row>
    <row r="20" spans="1:10" s="9" customFormat="1" ht="15" customHeight="1">
      <c r="A20" s="39" t="s">
        <v>250</v>
      </c>
      <c r="B20" s="18" t="s">
        <v>215</v>
      </c>
      <c r="C20" s="19" t="s">
        <v>216</v>
      </c>
      <c r="D20" s="21" t="s">
        <v>144</v>
      </c>
      <c r="E20" s="14" t="s">
        <v>53</v>
      </c>
      <c r="F20" s="15">
        <v>34500</v>
      </c>
      <c r="G20" s="16">
        <v>7.71</v>
      </c>
      <c r="H20" s="17">
        <f t="shared" si="0"/>
        <v>265995</v>
      </c>
      <c r="I20" s="104">
        <f t="shared" si="2"/>
        <v>1.9458087632564E-2</v>
      </c>
      <c r="J20" s="45">
        <f t="shared" si="1"/>
        <v>0.65235393153515375</v>
      </c>
    </row>
    <row r="21" spans="1:10" s="9" customFormat="1" ht="15" customHeight="1">
      <c r="A21" s="39" t="s">
        <v>308</v>
      </c>
      <c r="B21" s="11" t="s">
        <v>319</v>
      </c>
      <c r="C21" s="61" t="s">
        <v>348</v>
      </c>
      <c r="D21" s="13" t="s">
        <v>136</v>
      </c>
      <c r="E21" s="62" t="s">
        <v>42</v>
      </c>
      <c r="F21" s="63">
        <v>432.3</v>
      </c>
      <c r="G21" s="16">
        <v>600.19000000000005</v>
      </c>
      <c r="H21" s="31">
        <f t="shared" si="0"/>
        <v>259462.14</v>
      </c>
      <c r="I21" s="104">
        <f t="shared" si="2"/>
        <v>1.8980195332440795E-2</v>
      </c>
      <c r="J21" s="45">
        <f t="shared" si="1"/>
        <v>0.67133412686759453</v>
      </c>
    </row>
    <row r="22" spans="1:10" s="9" customFormat="1" ht="15" customHeight="1">
      <c r="A22" s="39" t="s">
        <v>79</v>
      </c>
      <c r="B22" s="11" t="s">
        <v>64</v>
      </c>
      <c r="C22" s="12" t="s">
        <v>140</v>
      </c>
      <c r="D22" s="13"/>
      <c r="E22" s="14" t="s">
        <v>24</v>
      </c>
      <c r="F22" s="20">
        <v>49230.313999999998</v>
      </c>
      <c r="G22" s="16">
        <v>4.8499999999999996</v>
      </c>
      <c r="H22" s="17">
        <f t="shared" si="0"/>
        <v>238767.02</v>
      </c>
      <c r="I22" s="104">
        <f t="shared" si="2"/>
        <v>1.7466304249802295E-2</v>
      </c>
      <c r="J22" s="45">
        <f t="shared" si="1"/>
        <v>0.68880043111739686</v>
      </c>
    </row>
    <row r="23" spans="1:10" s="9" customFormat="1" ht="15" customHeight="1">
      <c r="A23" s="39" t="s">
        <v>35</v>
      </c>
      <c r="B23" s="11" t="s">
        <v>204</v>
      </c>
      <c r="C23" s="12" t="s">
        <v>120</v>
      </c>
      <c r="D23" s="13" t="s">
        <v>132</v>
      </c>
      <c r="E23" s="14" t="s">
        <v>42</v>
      </c>
      <c r="F23" s="15">
        <v>7088</v>
      </c>
      <c r="G23" s="17">
        <v>32.75</v>
      </c>
      <c r="H23" s="17">
        <f t="shared" si="0"/>
        <v>232132</v>
      </c>
      <c r="I23" s="104">
        <f t="shared" si="2"/>
        <v>1.6980938733142905E-2</v>
      </c>
      <c r="J23" s="45">
        <f t="shared" si="1"/>
        <v>0.70578136985053974</v>
      </c>
    </row>
    <row r="24" spans="1:10" s="9" customFormat="1" ht="29.25" customHeight="1">
      <c r="A24" s="39" t="s">
        <v>232</v>
      </c>
      <c r="B24" s="11" t="s">
        <v>356</v>
      </c>
      <c r="C24" s="19" t="s">
        <v>357</v>
      </c>
      <c r="D24" s="21" t="s">
        <v>148</v>
      </c>
      <c r="E24" s="14" t="s">
        <v>42</v>
      </c>
      <c r="F24" s="17">
        <v>18968</v>
      </c>
      <c r="G24" s="16">
        <v>12.14</v>
      </c>
      <c r="H24" s="17">
        <f t="shared" si="0"/>
        <v>230271.52</v>
      </c>
      <c r="I24" s="104">
        <f t="shared" si="2"/>
        <v>1.6844840750554386E-2</v>
      </c>
      <c r="J24" s="45">
        <f t="shared" si="1"/>
        <v>0.72262621060109411</v>
      </c>
    </row>
    <row r="25" spans="1:10" s="9" customFormat="1" ht="25.5">
      <c r="A25" s="94" t="s">
        <v>182</v>
      </c>
      <c r="B25" s="80" t="s">
        <v>64</v>
      </c>
      <c r="C25" s="81" t="s">
        <v>299</v>
      </c>
      <c r="D25" s="82"/>
      <c r="E25" s="83" t="s">
        <v>24</v>
      </c>
      <c r="F25" s="84">
        <v>10069.483</v>
      </c>
      <c r="G25" s="85">
        <v>22.84</v>
      </c>
      <c r="H25" s="86">
        <f t="shared" si="0"/>
        <v>229986.99</v>
      </c>
      <c r="I25" s="104">
        <f t="shared" si="2"/>
        <v>1.682402678911115E-2</v>
      </c>
      <c r="J25" s="45">
        <f t="shared" si="1"/>
        <v>0.73945023739020521</v>
      </c>
    </row>
    <row r="26" spans="1:10" s="9" customFormat="1" ht="15" customHeight="1">
      <c r="A26" s="39" t="s">
        <v>29</v>
      </c>
      <c r="B26" s="22">
        <v>72822</v>
      </c>
      <c r="C26" s="19" t="s">
        <v>167</v>
      </c>
      <c r="D26" s="13" t="s">
        <v>129</v>
      </c>
      <c r="E26" s="14" t="s">
        <v>24</v>
      </c>
      <c r="F26" s="15">
        <v>38346.567000000003</v>
      </c>
      <c r="G26" s="16">
        <v>4.99</v>
      </c>
      <c r="H26" s="17">
        <f t="shared" si="0"/>
        <v>191349.37</v>
      </c>
      <c r="I26" s="104">
        <f t="shared" si="2"/>
        <v>1.3997604503452745E-2</v>
      </c>
      <c r="J26" s="45">
        <f t="shared" si="1"/>
        <v>0.75344784189365799</v>
      </c>
    </row>
    <row r="27" spans="1:10" s="9" customFormat="1" ht="15" customHeight="1">
      <c r="A27" s="39" t="s">
        <v>33</v>
      </c>
      <c r="B27" s="11" t="s">
        <v>117</v>
      </c>
      <c r="C27" s="12" t="s">
        <v>118</v>
      </c>
      <c r="D27" s="13" t="s">
        <v>131</v>
      </c>
      <c r="E27" s="14" t="s">
        <v>42</v>
      </c>
      <c r="F27" s="15">
        <v>2280</v>
      </c>
      <c r="G27" s="17">
        <v>76.58</v>
      </c>
      <c r="H27" s="17">
        <f t="shared" si="0"/>
        <v>174602.4</v>
      </c>
      <c r="I27" s="104">
        <f t="shared" si="2"/>
        <v>1.2772528807142964E-2</v>
      </c>
      <c r="J27" s="45">
        <f t="shared" si="1"/>
        <v>0.76622037070080096</v>
      </c>
    </row>
    <row r="28" spans="1:10" s="9" customFormat="1" ht="15" customHeight="1">
      <c r="A28" s="39" t="s">
        <v>72</v>
      </c>
      <c r="B28" s="18" t="s">
        <v>55</v>
      </c>
      <c r="C28" s="19" t="s">
        <v>54</v>
      </c>
      <c r="D28" s="21" t="s">
        <v>147</v>
      </c>
      <c r="E28" s="14" t="s">
        <v>23</v>
      </c>
      <c r="F28" s="15">
        <v>28201.4</v>
      </c>
      <c r="G28" s="16">
        <v>6.08</v>
      </c>
      <c r="H28" s="17">
        <f t="shared" si="0"/>
        <v>171464.51</v>
      </c>
      <c r="I28" s="104">
        <f t="shared" si="2"/>
        <v>1.2542985625499152E-2</v>
      </c>
      <c r="J28" s="45">
        <f t="shared" si="1"/>
        <v>0.77876335632630012</v>
      </c>
    </row>
    <row r="29" spans="1:10" s="9" customFormat="1" ht="15" customHeight="1">
      <c r="A29" s="39" t="s">
        <v>30</v>
      </c>
      <c r="B29" s="22">
        <v>72823</v>
      </c>
      <c r="C29" s="19" t="s">
        <v>168</v>
      </c>
      <c r="D29" s="13" t="s">
        <v>129</v>
      </c>
      <c r="E29" s="14" t="s">
        <v>24</v>
      </c>
      <c r="F29" s="15">
        <v>30701.627</v>
      </c>
      <c r="G29" s="16">
        <v>5.07</v>
      </c>
      <c r="H29" s="17">
        <f t="shared" si="0"/>
        <v>155657.25</v>
      </c>
      <c r="I29" s="104">
        <f t="shared" si="2"/>
        <v>1.138665167068525E-2</v>
      </c>
      <c r="J29" s="45">
        <f t="shared" si="1"/>
        <v>0.79015000799698532</v>
      </c>
    </row>
    <row r="30" spans="1:10" s="9" customFormat="1" ht="15" customHeight="1">
      <c r="A30" s="39" t="s">
        <v>387</v>
      </c>
      <c r="B30" s="22">
        <v>72942</v>
      </c>
      <c r="C30" s="12" t="s">
        <v>127</v>
      </c>
      <c r="D30" s="13" t="s">
        <v>191</v>
      </c>
      <c r="E30" s="14" t="s">
        <v>23</v>
      </c>
      <c r="F30" s="15">
        <v>115069.34</v>
      </c>
      <c r="G30" s="16">
        <v>1.35</v>
      </c>
      <c r="H30" s="17">
        <f t="shared" si="0"/>
        <v>155343.60999999999</v>
      </c>
      <c r="I30" s="104">
        <f t="shared" si="2"/>
        <v>1.1363708252180851E-2</v>
      </c>
      <c r="J30" s="45">
        <f t="shared" si="1"/>
        <v>0.80151371624916612</v>
      </c>
    </row>
    <row r="31" spans="1:10" s="9" customFormat="1" ht="15" customHeight="1">
      <c r="A31" s="39" t="s">
        <v>295</v>
      </c>
      <c r="B31" s="11" t="s">
        <v>385</v>
      </c>
      <c r="C31" s="12" t="s">
        <v>383</v>
      </c>
      <c r="D31" s="13" t="s">
        <v>135</v>
      </c>
      <c r="E31" s="14" t="s">
        <v>42</v>
      </c>
      <c r="F31" s="15">
        <v>1350</v>
      </c>
      <c r="G31" s="17">
        <v>109.22</v>
      </c>
      <c r="H31" s="17">
        <f t="shared" si="0"/>
        <v>147447</v>
      </c>
      <c r="I31" s="104">
        <f t="shared" si="2"/>
        <v>1.0786054802378481E-2</v>
      </c>
      <c r="J31" s="45">
        <f t="shared" si="1"/>
        <v>0.81229977105154461</v>
      </c>
    </row>
    <row r="32" spans="1:10" s="9" customFormat="1" ht="25.5">
      <c r="A32" s="39" t="s">
        <v>304</v>
      </c>
      <c r="B32" s="18" t="s">
        <v>396</v>
      </c>
      <c r="C32" s="19" t="s">
        <v>397</v>
      </c>
      <c r="D32" s="13" t="s">
        <v>147</v>
      </c>
      <c r="E32" s="14" t="s">
        <v>23</v>
      </c>
      <c r="F32" s="15">
        <f>H32/G32</f>
        <v>24221.50822368421</v>
      </c>
      <c r="G32" s="16">
        <v>6.08</v>
      </c>
      <c r="H32" s="17">
        <v>147266.76999999999</v>
      </c>
      <c r="I32" s="104">
        <f t="shared" si="2"/>
        <v>1.077287060292354E-2</v>
      </c>
      <c r="J32" s="45">
        <f t="shared" si="1"/>
        <v>0.82307264165446814</v>
      </c>
    </row>
    <row r="33" spans="1:10" s="9" customFormat="1" ht="15" customHeight="1">
      <c r="A33" s="39" t="s">
        <v>231</v>
      </c>
      <c r="B33" s="93">
        <v>41563</v>
      </c>
      <c r="C33" s="19" t="s">
        <v>200</v>
      </c>
      <c r="D33" s="25"/>
      <c r="E33" s="14" t="s">
        <v>42</v>
      </c>
      <c r="F33" s="17">
        <v>15109.36</v>
      </c>
      <c r="G33" s="16">
        <v>9.35</v>
      </c>
      <c r="H33" s="17">
        <f t="shared" ref="H33:H51" si="3">ROUND(F33*G33,2)</f>
        <v>141272.51999999999</v>
      </c>
      <c r="I33" s="104">
        <f t="shared" si="2"/>
        <v>1.0334378744837874E-2</v>
      </c>
      <c r="J33" s="45">
        <f t="shared" si="1"/>
        <v>0.83340702039930603</v>
      </c>
    </row>
    <row r="34" spans="1:10" s="9" customFormat="1" ht="15" customHeight="1">
      <c r="A34" s="39" t="s">
        <v>312</v>
      </c>
      <c r="B34" s="11" t="s">
        <v>328</v>
      </c>
      <c r="C34" s="12" t="s">
        <v>327</v>
      </c>
      <c r="D34" s="13" t="s">
        <v>137</v>
      </c>
      <c r="E34" s="14" t="s">
        <v>42</v>
      </c>
      <c r="F34" s="17">
        <v>27</v>
      </c>
      <c r="G34" s="16">
        <v>5189.21</v>
      </c>
      <c r="H34" s="31">
        <f t="shared" si="3"/>
        <v>140108.67000000001</v>
      </c>
      <c r="I34" s="104">
        <f t="shared" si="2"/>
        <v>1.0249240696035607E-2</v>
      </c>
      <c r="J34" s="45">
        <f t="shared" si="1"/>
        <v>0.84365626109534164</v>
      </c>
    </row>
    <row r="35" spans="1:10" s="9" customFormat="1" ht="15" customHeight="1">
      <c r="A35" s="39" t="s">
        <v>251</v>
      </c>
      <c r="B35" s="93">
        <v>73716</v>
      </c>
      <c r="C35" s="19" t="s">
        <v>141</v>
      </c>
      <c r="D35" s="21" t="s">
        <v>296</v>
      </c>
      <c r="E35" s="14" t="s">
        <v>24</v>
      </c>
      <c r="F35" s="15">
        <v>1400</v>
      </c>
      <c r="G35" s="16">
        <v>92.92</v>
      </c>
      <c r="H35" s="17">
        <f t="shared" si="3"/>
        <v>130088</v>
      </c>
      <c r="I35" s="104">
        <f t="shared" si="2"/>
        <v>9.51620783828638E-3</v>
      </c>
      <c r="J35" s="45">
        <f t="shared" si="1"/>
        <v>0.85317246893362797</v>
      </c>
    </row>
    <row r="36" spans="1:10" s="9" customFormat="1" ht="25.5">
      <c r="A36" s="39" t="s">
        <v>248</v>
      </c>
      <c r="B36" s="11" t="s">
        <v>64</v>
      </c>
      <c r="C36" s="19" t="s">
        <v>213</v>
      </c>
      <c r="D36" s="21" t="s">
        <v>143</v>
      </c>
      <c r="E36" s="14" t="s">
        <v>24</v>
      </c>
      <c r="F36" s="15">
        <v>230</v>
      </c>
      <c r="G36" s="16">
        <v>512.41999999999996</v>
      </c>
      <c r="H36" s="17">
        <f t="shared" si="3"/>
        <v>117856.6</v>
      </c>
      <c r="I36" s="104">
        <f t="shared" si="2"/>
        <v>8.6214554817798921E-3</v>
      </c>
      <c r="J36" s="45">
        <f t="shared" si="1"/>
        <v>0.86179392441540781</v>
      </c>
    </row>
    <row r="37" spans="1:10" s="8" customFormat="1" ht="15" customHeight="1">
      <c r="A37" s="40" t="s">
        <v>155</v>
      </c>
      <c r="B37" s="22" t="s">
        <v>64</v>
      </c>
      <c r="C37" s="12" t="s">
        <v>381</v>
      </c>
      <c r="D37" s="25"/>
      <c r="E37" s="64" t="s">
        <v>83</v>
      </c>
      <c r="F37" s="65">
        <v>84</v>
      </c>
      <c r="G37" s="32">
        <v>1352.45</v>
      </c>
      <c r="H37" s="17">
        <f t="shared" si="3"/>
        <v>113605.8</v>
      </c>
      <c r="I37" s="104">
        <f t="shared" si="2"/>
        <v>8.3105006183106424E-3</v>
      </c>
      <c r="J37" s="45">
        <f t="shared" ref="J37:J57" si="4">I37+J36</f>
        <v>0.87010442503371843</v>
      </c>
    </row>
    <row r="38" spans="1:10" s="8" customFormat="1" ht="25.5">
      <c r="A38" s="39" t="s">
        <v>233</v>
      </c>
      <c r="B38" s="11" t="s">
        <v>201</v>
      </c>
      <c r="C38" s="19" t="s">
        <v>202</v>
      </c>
      <c r="D38" s="25"/>
      <c r="E38" s="14" t="s">
        <v>23</v>
      </c>
      <c r="F38" s="17">
        <v>3316</v>
      </c>
      <c r="G38" s="16">
        <v>31.83</v>
      </c>
      <c r="H38" s="17">
        <f t="shared" si="3"/>
        <v>105548.28</v>
      </c>
      <c r="I38" s="104">
        <f t="shared" si="2"/>
        <v>7.7210762672471371E-3</v>
      </c>
      <c r="J38" s="45">
        <f t="shared" si="4"/>
        <v>0.87782550130096559</v>
      </c>
    </row>
    <row r="39" spans="1:10" s="8" customFormat="1" ht="15" customHeight="1">
      <c r="A39" s="39" t="s">
        <v>313</v>
      </c>
      <c r="B39" s="22" t="s">
        <v>322</v>
      </c>
      <c r="C39" s="33" t="s">
        <v>321</v>
      </c>
      <c r="D39" s="13" t="s">
        <v>137</v>
      </c>
      <c r="E39" s="34" t="s">
        <v>43</v>
      </c>
      <c r="F39" s="31">
        <v>4</v>
      </c>
      <c r="G39" s="16">
        <v>26138.99</v>
      </c>
      <c r="H39" s="31">
        <f t="shared" si="3"/>
        <v>104555.96</v>
      </c>
      <c r="I39" s="104">
        <f t="shared" si="2"/>
        <v>7.6484859948001147E-3</v>
      </c>
      <c r="J39" s="45">
        <f t="shared" si="4"/>
        <v>0.88547398729576576</v>
      </c>
    </row>
    <row r="40" spans="1:10" s="8" customFormat="1" ht="15" customHeight="1">
      <c r="A40" s="39" t="s">
        <v>113</v>
      </c>
      <c r="B40" s="11" t="s">
        <v>64</v>
      </c>
      <c r="C40" s="19" t="s">
        <v>180</v>
      </c>
      <c r="D40" s="13"/>
      <c r="E40" s="14" t="s">
        <v>24</v>
      </c>
      <c r="F40" s="15">
        <v>12935.64</v>
      </c>
      <c r="G40" s="16">
        <v>7.8</v>
      </c>
      <c r="H40" s="17">
        <f t="shared" si="3"/>
        <v>100897.99</v>
      </c>
      <c r="I40" s="104">
        <f t="shared" si="2"/>
        <v>7.380897879169031E-3</v>
      </c>
      <c r="J40" s="45">
        <f t="shared" si="4"/>
        <v>0.89285488517493483</v>
      </c>
    </row>
    <row r="41" spans="1:10" s="8" customFormat="1" ht="15" customHeight="1">
      <c r="A41" s="40" t="s">
        <v>156</v>
      </c>
      <c r="B41" s="22" t="s">
        <v>64</v>
      </c>
      <c r="C41" s="12" t="s">
        <v>84</v>
      </c>
      <c r="D41" s="25"/>
      <c r="E41" s="64" t="s">
        <v>83</v>
      </c>
      <c r="F41" s="65">
        <v>12</v>
      </c>
      <c r="G41" s="32">
        <v>8022.31</v>
      </c>
      <c r="H41" s="17">
        <f t="shared" si="3"/>
        <v>96267.72</v>
      </c>
      <c r="I41" s="104">
        <f t="shared" si="2"/>
        <v>7.0421839957410257E-3</v>
      </c>
      <c r="J41" s="45">
        <f t="shared" si="4"/>
        <v>0.89989706917067591</v>
      </c>
    </row>
    <row r="42" spans="1:10" s="8" customFormat="1" ht="15" customHeight="1">
      <c r="A42" s="39" t="s">
        <v>303</v>
      </c>
      <c r="B42" s="18" t="s">
        <v>347</v>
      </c>
      <c r="C42" s="19" t="s">
        <v>346</v>
      </c>
      <c r="D42" s="13" t="s">
        <v>131</v>
      </c>
      <c r="E42" s="14" t="s">
        <v>23</v>
      </c>
      <c r="F42" s="15">
        <v>2510</v>
      </c>
      <c r="G42" s="16">
        <v>29.98</v>
      </c>
      <c r="H42" s="17">
        <f t="shared" si="3"/>
        <v>75249.8</v>
      </c>
      <c r="I42" s="104">
        <f t="shared" si="2"/>
        <v>5.5046794215414373E-3</v>
      </c>
      <c r="J42" s="45">
        <f t="shared" si="4"/>
        <v>0.90540174859221734</v>
      </c>
    </row>
    <row r="43" spans="1:10" s="8" customFormat="1" ht="15" customHeight="1">
      <c r="A43" s="39" t="s">
        <v>249</v>
      </c>
      <c r="B43" s="93">
        <v>72831</v>
      </c>
      <c r="C43" s="19" t="s">
        <v>214</v>
      </c>
      <c r="D43" s="21" t="s">
        <v>144</v>
      </c>
      <c r="E43" s="14" t="s">
        <v>23</v>
      </c>
      <c r="F43" s="15">
        <v>2760</v>
      </c>
      <c r="G43" s="16">
        <v>26.5</v>
      </c>
      <c r="H43" s="17">
        <f t="shared" si="3"/>
        <v>73140</v>
      </c>
      <c r="I43" s="104">
        <f t="shared" si="2"/>
        <v>5.3503431622614374E-3</v>
      </c>
      <c r="J43" s="45">
        <f t="shared" si="4"/>
        <v>0.9107520917544788</v>
      </c>
    </row>
    <row r="44" spans="1:10" s="8" customFormat="1" ht="15" customHeight="1">
      <c r="A44" s="39" t="s">
        <v>71</v>
      </c>
      <c r="B44" s="11" t="s">
        <v>41</v>
      </c>
      <c r="C44" s="12" t="s">
        <v>176</v>
      </c>
      <c r="D44" s="13" t="s">
        <v>129</v>
      </c>
      <c r="E44" s="78" t="s">
        <v>24</v>
      </c>
      <c r="F44" s="20">
        <v>3082.1529999999998</v>
      </c>
      <c r="G44" s="16">
        <v>23.47</v>
      </c>
      <c r="H44" s="17">
        <f t="shared" si="3"/>
        <v>72338.13</v>
      </c>
      <c r="I44" s="104">
        <f t="shared" si="2"/>
        <v>5.2916847035312962E-3</v>
      </c>
      <c r="J44" s="45">
        <f t="shared" si="4"/>
        <v>0.91604377645801005</v>
      </c>
    </row>
    <row r="45" spans="1:10" s="8" customFormat="1" ht="15" customHeight="1">
      <c r="A45" s="39" t="s">
        <v>307</v>
      </c>
      <c r="B45" s="11" t="s">
        <v>64</v>
      </c>
      <c r="C45" s="12" t="s">
        <v>384</v>
      </c>
      <c r="D45" s="13" t="s">
        <v>135</v>
      </c>
      <c r="E45" s="14" t="s">
        <v>42</v>
      </c>
      <c r="F45" s="15">
        <v>1240</v>
      </c>
      <c r="G45" s="16">
        <v>57.1</v>
      </c>
      <c r="H45" s="17">
        <f t="shared" si="3"/>
        <v>70804</v>
      </c>
      <c r="I45" s="104">
        <f t="shared" si="2"/>
        <v>5.1794599023893741E-3</v>
      </c>
      <c r="J45" s="45">
        <f t="shared" si="4"/>
        <v>0.92122323636039938</v>
      </c>
    </row>
    <row r="46" spans="1:10" s="8" customFormat="1" ht="15" customHeight="1">
      <c r="A46" s="39" t="s">
        <v>309</v>
      </c>
      <c r="B46" s="11" t="s">
        <v>339</v>
      </c>
      <c r="C46" s="61" t="s">
        <v>340</v>
      </c>
      <c r="D46" s="13" t="s">
        <v>136</v>
      </c>
      <c r="E46" s="62" t="s">
        <v>47</v>
      </c>
      <c r="F46" s="63">
        <v>58</v>
      </c>
      <c r="G46" s="16">
        <v>1112.8599999999999</v>
      </c>
      <c r="H46" s="31">
        <f t="shared" si="3"/>
        <v>64545.88</v>
      </c>
      <c r="I46" s="104">
        <f t="shared" si="2"/>
        <v>4.7216654048420461E-3</v>
      </c>
      <c r="J46" s="45">
        <f t="shared" si="4"/>
        <v>0.92594490176524147</v>
      </c>
    </row>
    <row r="47" spans="1:10" s="8" customFormat="1" ht="15" customHeight="1">
      <c r="A47" s="66" t="s">
        <v>18</v>
      </c>
      <c r="B47" s="67" t="s">
        <v>64</v>
      </c>
      <c r="C47" s="68" t="s">
        <v>85</v>
      </c>
      <c r="D47" s="25"/>
      <c r="E47" s="64" t="s">
        <v>104</v>
      </c>
      <c r="F47" s="65">
        <v>42</v>
      </c>
      <c r="G47" s="32">
        <v>1440</v>
      </c>
      <c r="H47" s="17">
        <f t="shared" si="3"/>
        <v>60480</v>
      </c>
      <c r="I47" s="104">
        <f t="shared" si="2"/>
        <v>4.4242378240849298E-3</v>
      </c>
      <c r="J47" s="45">
        <f t="shared" si="4"/>
        <v>0.93036913958932643</v>
      </c>
    </row>
    <row r="48" spans="1:10" s="8" customFormat="1" ht="15" customHeight="1">
      <c r="A48" s="39" t="s">
        <v>31</v>
      </c>
      <c r="B48" s="22">
        <v>72824</v>
      </c>
      <c r="C48" s="19" t="s">
        <v>169</v>
      </c>
      <c r="D48" s="13" t="s">
        <v>129</v>
      </c>
      <c r="E48" s="14" t="s">
        <v>24</v>
      </c>
      <c r="F48" s="15">
        <v>11564.209000000001</v>
      </c>
      <c r="G48" s="16">
        <v>5.21</v>
      </c>
      <c r="H48" s="17">
        <f t="shared" si="3"/>
        <v>60249.53</v>
      </c>
      <c r="I48" s="104">
        <f t="shared" si="2"/>
        <v>4.4073784641094522E-3</v>
      </c>
      <c r="J48" s="45">
        <f t="shared" si="4"/>
        <v>0.93477651805343587</v>
      </c>
    </row>
    <row r="49" spans="1:10" s="8" customFormat="1" ht="15" customHeight="1">
      <c r="A49" s="39" t="s">
        <v>25</v>
      </c>
      <c r="B49" s="11" t="s">
        <v>192</v>
      </c>
      <c r="C49" s="12" t="s">
        <v>106</v>
      </c>
      <c r="D49" s="13" t="s">
        <v>128</v>
      </c>
      <c r="E49" s="14" t="s">
        <v>23</v>
      </c>
      <c r="F49" s="15">
        <v>221563.86</v>
      </c>
      <c r="G49" s="16">
        <v>0.25</v>
      </c>
      <c r="H49" s="17">
        <f t="shared" si="3"/>
        <v>55390.97</v>
      </c>
      <c r="I49" s="104">
        <f t="shared" si="2"/>
        <v>4.0519646922412963E-3</v>
      </c>
      <c r="J49" s="45">
        <f t="shared" si="4"/>
        <v>0.93882848274567721</v>
      </c>
    </row>
    <row r="50" spans="1:10" s="8" customFormat="1" ht="15" customHeight="1">
      <c r="A50" s="39" t="s">
        <v>111</v>
      </c>
      <c r="B50" s="11" t="s">
        <v>109</v>
      </c>
      <c r="C50" s="12" t="s">
        <v>178</v>
      </c>
      <c r="D50" s="13" t="s">
        <v>130</v>
      </c>
      <c r="E50" s="14" t="s">
        <v>24</v>
      </c>
      <c r="F50" s="20">
        <v>18409.677</v>
      </c>
      <c r="G50" s="16">
        <v>2.67</v>
      </c>
      <c r="H50" s="17">
        <f t="shared" si="3"/>
        <v>49153.84</v>
      </c>
      <c r="I50" s="104">
        <f t="shared" si="2"/>
        <v>3.5957056568620823E-3</v>
      </c>
      <c r="J50" s="45">
        <f t="shared" si="4"/>
        <v>0.94242418840253928</v>
      </c>
    </row>
    <row r="51" spans="1:10" s="8" customFormat="1" ht="26.25" thickBot="1">
      <c r="A51" s="39" t="s">
        <v>228</v>
      </c>
      <c r="B51" s="11" t="s">
        <v>203</v>
      </c>
      <c r="C51" s="19" t="s">
        <v>197</v>
      </c>
      <c r="D51" s="21" t="s">
        <v>297</v>
      </c>
      <c r="E51" s="14" t="s">
        <v>23</v>
      </c>
      <c r="F51" s="15">
        <v>2641.4</v>
      </c>
      <c r="G51" s="16">
        <v>16.77</v>
      </c>
      <c r="H51" s="17">
        <f t="shared" si="3"/>
        <v>44296.28</v>
      </c>
      <c r="I51" s="104">
        <f t="shared" si="2"/>
        <v>3.2403650370743512E-3</v>
      </c>
      <c r="J51" s="45">
        <f t="shared" si="4"/>
        <v>0.94566455343961364</v>
      </c>
    </row>
    <row r="52" spans="1:10" s="8" customFormat="1" ht="15" customHeight="1">
      <c r="A52" s="224"/>
      <c r="B52" s="225"/>
      <c r="C52" s="230" t="s">
        <v>391</v>
      </c>
      <c r="D52" s="231"/>
      <c r="E52" s="234" t="s">
        <v>163</v>
      </c>
      <c r="F52" s="235"/>
      <c r="G52" s="235"/>
      <c r="H52" s="235"/>
      <c r="I52" s="235"/>
      <c r="J52" s="236"/>
    </row>
    <row r="53" spans="1:10" s="8" customFormat="1" ht="15" customHeight="1">
      <c r="A53" s="226"/>
      <c r="B53" s="227"/>
      <c r="C53" s="232"/>
      <c r="D53" s="233"/>
      <c r="E53" s="237"/>
      <c r="F53" s="238"/>
      <c r="G53" s="238"/>
      <c r="H53" s="238"/>
      <c r="I53" s="238"/>
      <c r="J53" s="239"/>
    </row>
    <row r="54" spans="1:10" s="8" customFormat="1" ht="15" customHeight="1">
      <c r="A54" s="226"/>
      <c r="B54" s="227"/>
      <c r="C54" s="232"/>
      <c r="D54" s="233"/>
      <c r="E54" s="240"/>
      <c r="F54" s="241"/>
      <c r="G54" s="241"/>
      <c r="H54" s="241"/>
      <c r="I54" s="241"/>
      <c r="J54" s="242"/>
    </row>
    <row r="55" spans="1:10" s="8" customFormat="1" ht="15" customHeight="1" thickBot="1">
      <c r="A55" s="228"/>
      <c r="B55" s="229"/>
      <c r="C55" s="29"/>
      <c r="D55" s="30" t="s">
        <v>255</v>
      </c>
      <c r="E55" s="243" t="s">
        <v>288</v>
      </c>
      <c r="F55" s="244"/>
      <c r="G55" s="244"/>
      <c r="H55" s="245"/>
      <c r="I55" s="246" t="s">
        <v>350</v>
      </c>
      <c r="J55" s="247"/>
    </row>
    <row r="56" spans="1:10" s="8" customFormat="1" ht="15" customHeight="1">
      <c r="A56" s="39" t="s">
        <v>310</v>
      </c>
      <c r="B56" s="11" t="s">
        <v>320</v>
      </c>
      <c r="C56" s="61" t="s">
        <v>349</v>
      </c>
      <c r="D56" s="13" t="s">
        <v>136</v>
      </c>
      <c r="E56" s="62" t="s">
        <v>42</v>
      </c>
      <c r="F56" s="63">
        <v>34</v>
      </c>
      <c r="G56" s="16">
        <v>1239.04</v>
      </c>
      <c r="H56" s="31">
        <f t="shared" ref="H56:H103" si="5">ROUND(F56*G56,2)</f>
        <v>42127.360000000001</v>
      </c>
      <c r="I56" s="104">
        <f t="shared" si="2"/>
        <v>3.0817040267996443E-3</v>
      </c>
      <c r="J56" s="45">
        <f>I56+J51</f>
        <v>0.94874625746641328</v>
      </c>
    </row>
    <row r="57" spans="1:10" s="10" customFormat="1" ht="15" customHeight="1">
      <c r="A57" s="39" t="s">
        <v>112</v>
      </c>
      <c r="B57" s="11" t="s">
        <v>64</v>
      </c>
      <c r="C57" s="12" t="s">
        <v>179</v>
      </c>
      <c r="D57" s="13"/>
      <c r="E57" s="14" t="s">
        <v>24</v>
      </c>
      <c r="F57" s="15">
        <v>14270.468000000001</v>
      </c>
      <c r="G57" s="16">
        <v>2.91</v>
      </c>
      <c r="H57" s="17">
        <f t="shared" si="5"/>
        <v>41527.06</v>
      </c>
      <c r="I57" s="104">
        <f t="shared" si="2"/>
        <v>3.0377908329207062E-3</v>
      </c>
      <c r="J57" s="45">
        <f t="shared" si="4"/>
        <v>0.95178404829933394</v>
      </c>
    </row>
    <row r="58" spans="1:10" s="8" customFormat="1" ht="15" customHeight="1">
      <c r="A58" s="40" t="s">
        <v>160</v>
      </c>
      <c r="B58" s="22" t="s">
        <v>64</v>
      </c>
      <c r="C58" s="12" t="s">
        <v>382</v>
      </c>
      <c r="D58" s="24"/>
      <c r="E58" s="64" t="s">
        <v>83</v>
      </c>
      <c r="F58" s="65">
        <v>84</v>
      </c>
      <c r="G58" s="32">
        <v>483.01</v>
      </c>
      <c r="H58" s="17">
        <f t="shared" si="5"/>
        <v>40572.839999999997</v>
      </c>
      <c r="I58" s="104">
        <f t="shared" si="2"/>
        <v>2.9679876547378634E-3</v>
      </c>
      <c r="J58" s="45">
        <f>I58+J57</f>
        <v>0.95475203595407176</v>
      </c>
    </row>
    <row r="59" spans="1:10" s="8" customFormat="1" ht="15" customHeight="1">
      <c r="A59" s="39" t="s">
        <v>254</v>
      </c>
      <c r="B59" s="18" t="s">
        <v>220</v>
      </c>
      <c r="C59" s="19" t="s">
        <v>221</v>
      </c>
      <c r="D59" s="21" t="s">
        <v>139</v>
      </c>
      <c r="E59" s="14" t="s">
        <v>42</v>
      </c>
      <c r="F59" s="15">
        <v>80</v>
      </c>
      <c r="G59" s="16">
        <v>472.43</v>
      </c>
      <c r="H59" s="17">
        <f t="shared" si="5"/>
        <v>37794.400000000001</v>
      </c>
      <c r="I59" s="104">
        <f t="shared" si="2"/>
        <v>2.7647389884027027E-3</v>
      </c>
      <c r="J59" s="45">
        <f t="shared" ref="J59:J110" si="6">I59+J58</f>
        <v>0.95751677494247445</v>
      </c>
    </row>
    <row r="60" spans="1:10" s="8" customFormat="1" ht="15" customHeight="1">
      <c r="A60" s="39" t="s">
        <v>65</v>
      </c>
      <c r="B60" s="18" t="s">
        <v>56</v>
      </c>
      <c r="C60" s="19" t="s">
        <v>294</v>
      </c>
      <c r="D60" s="21" t="s">
        <v>147</v>
      </c>
      <c r="E60" s="14" t="s">
        <v>23</v>
      </c>
      <c r="F60" s="15">
        <v>25328.18</v>
      </c>
      <c r="G60" s="16">
        <v>1.18</v>
      </c>
      <c r="H60" s="17">
        <f t="shared" si="5"/>
        <v>29887.25</v>
      </c>
      <c r="I60" s="104">
        <f t="shared" si="2"/>
        <v>2.1863145156726573E-3</v>
      </c>
      <c r="J60" s="45">
        <f t="shared" si="6"/>
        <v>0.95970308945814709</v>
      </c>
    </row>
    <row r="61" spans="1:10" s="8" customFormat="1" ht="15" customHeight="1">
      <c r="A61" s="39" t="s">
        <v>81</v>
      </c>
      <c r="B61" s="11" t="s">
        <v>207</v>
      </c>
      <c r="C61" s="12" t="s">
        <v>123</v>
      </c>
      <c r="D61" s="13" t="s">
        <v>133</v>
      </c>
      <c r="E61" s="14" t="s">
        <v>42</v>
      </c>
      <c r="F61" s="15">
        <v>326.77999999999997</v>
      </c>
      <c r="G61" s="16">
        <v>85.15</v>
      </c>
      <c r="H61" s="17">
        <f t="shared" si="5"/>
        <v>27825.32</v>
      </c>
      <c r="I61" s="104">
        <f t="shared" si="2"/>
        <v>2.035480046482587E-3</v>
      </c>
      <c r="J61" s="45">
        <f t="shared" si="6"/>
        <v>0.96173856950462966</v>
      </c>
    </row>
    <row r="62" spans="1:10" s="8" customFormat="1" ht="15" customHeight="1">
      <c r="A62" s="39" t="s">
        <v>345</v>
      </c>
      <c r="B62" s="11" t="s">
        <v>326</v>
      </c>
      <c r="C62" s="12" t="s">
        <v>325</v>
      </c>
      <c r="D62" s="13" t="s">
        <v>134</v>
      </c>
      <c r="E62" s="14" t="s">
        <v>47</v>
      </c>
      <c r="F62" s="17">
        <v>18</v>
      </c>
      <c r="G62" s="16">
        <v>1536.09</v>
      </c>
      <c r="H62" s="31">
        <f t="shared" si="5"/>
        <v>27649.62</v>
      </c>
      <c r="I62" s="104">
        <f t="shared" si="2"/>
        <v>2.0226272259519697E-3</v>
      </c>
      <c r="J62" s="45">
        <f t="shared" si="6"/>
        <v>0.96376119673058158</v>
      </c>
    </row>
    <row r="63" spans="1:10" s="9" customFormat="1" ht="15" customHeight="1">
      <c r="A63" s="39" t="s">
        <v>44</v>
      </c>
      <c r="B63" s="11" t="s">
        <v>75</v>
      </c>
      <c r="C63" s="19" t="s">
        <v>170</v>
      </c>
      <c r="D63" s="13" t="s">
        <v>129</v>
      </c>
      <c r="E63" s="14" t="s">
        <v>24</v>
      </c>
      <c r="F63" s="15">
        <v>4400.4690000000001</v>
      </c>
      <c r="G63" s="16">
        <v>5.91</v>
      </c>
      <c r="H63" s="17">
        <f t="shared" si="5"/>
        <v>26006.77</v>
      </c>
      <c r="I63" s="104">
        <f t="shared" si="2"/>
        <v>1.9024493306262769E-3</v>
      </c>
      <c r="J63" s="45">
        <f t="shared" si="6"/>
        <v>0.9656636460612078</v>
      </c>
    </row>
    <row r="64" spans="1:10" s="9" customFormat="1" ht="15" customHeight="1">
      <c r="A64" s="39" t="s">
        <v>247</v>
      </c>
      <c r="B64" s="22">
        <v>73698</v>
      </c>
      <c r="C64" s="19" t="s">
        <v>218</v>
      </c>
      <c r="D64" s="21" t="s">
        <v>293</v>
      </c>
      <c r="E64" s="14" t="s">
        <v>24</v>
      </c>
      <c r="F64" s="15">
        <v>160</v>
      </c>
      <c r="G64" s="16">
        <v>160.26</v>
      </c>
      <c r="H64" s="17">
        <f t="shared" si="5"/>
        <v>25641.599999999999</v>
      </c>
      <c r="I64" s="104">
        <f t="shared" si="2"/>
        <v>1.8757363854175946E-3</v>
      </c>
      <c r="J64" s="45">
        <f t="shared" si="6"/>
        <v>0.96753938244662541</v>
      </c>
    </row>
    <row r="65" spans="1:10" s="9" customFormat="1" ht="15" customHeight="1">
      <c r="A65" s="39" t="s">
        <v>315</v>
      </c>
      <c r="B65" s="11" t="s">
        <v>210</v>
      </c>
      <c r="C65" s="61" t="s">
        <v>19</v>
      </c>
      <c r="D65" s="69"/>
      <c r="E65" s="62" t="s">
        <v>24</v>
      </c>
      <c r="F65" s="63">
        <v>1355.87</v>
      </c>
      <c r="G65" s="16">
        <v>18.82</v>
      </c>
      <c r="H65" s="31">
        <f t="shared" si="5"/>
        <v>25517.47</v>
      </c>
      <c r="I65" s="104">
        <f t="shared" si="2"/>
        <v>1.8666560176744786E-3</v>
      </c>
      <c r="J65" s="45">
        <f t="shared" si="6"/>
        <v>0.96940603846429985</v>
      </c>
    </row>
    <row r="66" spans="1:10" s="9" customFormat="1" ht="15" customHeight="1">
      <c r="A66" s="39" t="s">
        <v>46</v>
      </c>
      <c r="B66" s="11" t="s">
        <v>394</v>
      </c>
      <c r="C66" s="12" t="s">
        <v>393</v>
      </c>
      <c r="D66" s="13" t="s">
        <v>129</v>
      </c>
      <c r="E66" s="78" t="s">
        <v>24</v>
      </c>
      <c r="F66" s="20">
        <v>2328.8820000000001</v>
      </c>
      <c r="G66" s="16">
        <v>10.75</v>
      </c>
      <c r="H66" s="17">
        <f t="shared" si="5"/>
        <v>25035.48</v>
      </c>
      <c r="I66" s="104">
        <f t="shared" si="2"/>
        <v>1.8313974464305848E-3</v>
      </c>
      <c r="J66" s="45">
        <f t="shared" si="6"/>
        <v>0.97123743591073042</v>
      </c>
    </row>
    <row r="67" spans="1:10" s="9" customFormat="1" ht="15" customHeight="1">
      <c r="A67" s="39" t="s">
        <v>27</v>
      </c>
      <c r="B67" s="22">
        <v>72818</v>
      </c>
      <c r="C67" s="19" t="s">
        <v>165</v>
      </c>
      <c r="D67" s="13" t="s">
        <v>129</v>
      </c>
      <c r="E67" s="14" t="s">
        <v>24</v>
      </c>
      <c r="F67" s="15">
        <v>4843.826</v>
      </c>
      <c r="G67" s="16">
        <v>4.82</v>
      </c>
      <c r="H67" s="17">
        <f t="shared" si="5"/>
        <v>23347.24</v>
      </c>
      <c r="I67" s="104">
        <f t="shared" si="2"/>
        <v>1.7078991781744152E-3</v>
      </c>
      <c r="J67" s="45">
        <f t="shared" si="6"/>
        <v>0.97294533508890479</v>
      </c>
    </row>
    <row r="68" spans="1:10" s="9" customFormat="1" ht="15" customHeight="1">
      <c r="A68" s="40" t="s">
        <v>159</v>
      </c>
      <c r="B68" s="22" t="s">
        <v>64</v>
      </c>
      <c r="C68" s="12" t="s">
        <v>287</v>
      </c>
      <c r="D68" s="24"/>
      <c r="E68" s="64" t="s">
        <v>83</v>
      </c>
      <c r="F68" s="65">
        <v>12</v>
      </c>
      <c r="G68" s="32">
        <v>1881.77</v>
      </c>
      <c r="H68" s="17">
        <f t="shared" si="5"/>
        <v>22581.24</v>
      </c>
      <c r="I68" s="104">
        <f t="shared" si="2"/>
        <v>1.6518646845691068E-3</v>
      </c>
      <c r="J68" s="45">
        <f t="shared" si="6"/>
        <v>0.97459719977347392</v>
      </c>
    </row>
    <row r="69" spans="1:10" s="9" customFormat="1" ht="15" customHeight="1">
      <c r="A69" s="39" t="s">
        <v>114</v>
      </c>
      <c r="B69" s="11" t="s">
        <v>302</v>
      </c>
      <c r="C69" s="19" t="s">
        <v>301</v>
      </c>
      <c r="D69" s="13" t="s">
        <v>130</v>
      </c>
      <c r="E69" s="14" t="s">
        <v>24</v>
      </c>
      <c r="F69" s="15">
        <v>1120</v>
      </c>
      <c r="G69" s="16">
        <v>16.8</v>
      </c>
      <c r="H69" s="17">
        <f t="shared" si="5"/>
        <v>18816</v>
      </c>
      <c r="I69" s="104">
        <f t="shared" si="2"/>
        <v>1.3764295452708668E-3</v>
      </c>
      <c r="J69" s="45">
        <f t="shared" si="6"/>
        <v>0.97597362931874476</v>
      </c>
    </row>
    <row r="70" spans="1:10" s="9" customFormat="1" ht="15" customHeight="1">
      <c r="A70" s="39" t="s">
        <v>68</v>
      </c>
      <c r="B70" s="11" t="s">
        <v>74</v>
      </c>
      <c r="C70" s="12" t="s">
        <v>173</v>
      </c>
      <c r="D70" s="13" t="s">
        <v>129</v>
      </c>
      <c r="E70" s="78" t="s">
        <v>24</v>
      </c>
      <c r="F70" s="20">
        <v>2876.4859999999999</v>
      </c>
      <c r="G70" s="16">
        <v>6.47</v>
      </c>
      <c r="H70" s="17">
        <f t="shared" si="5"/>
        <v>18610.86</v>
      </c>
      <c r="I70" s="104">
        <f t="shared" si="2"/>
        <v>1.3614231274925472E-3</v>
      </c>
      <c r="J70" s="45">
        <f t="shared" si="6"/>
        <v>0.97733505244623731</v>
      </c>
    </row>
    <row r="71" spans="1:10" s="9" customFormat="1" ht="15" customHeight="1">
      <c r="A71" s="39" t="s">
        <v>240</v>
      </c>
      <c r="B71" s="18" t="s">
        <v>215</v>
      </c>
      <c r="C71" s="19" t="s">
        <v>216</v>
      </c>
      <c r="D71" s="21" t="s">
        <v>145</v>
      </c>
      <c r="E71" s="14" t="s">
        <v>53</v>
      </c>
      <c r="F71" s="15">
        <v>2400</v>
      </c>
      <c r="G71" s="16">
        <v>7.71</v>
      </c>
      <c r="H71" s="17">
        <f t="shared" si="5"/>
        <v>18504</v>
      </c>
      <c r="I71" s="104">
        <f t="shared" si="2"/>
        <v>1.3536060961783652E-3</v>
      </c>
      <c r="J71" s="45">
        <f t="shared" si="6"/>
        <v>0.97868865854241571</v>
      </c>
    </row>
    <row r="72" spans="1:10" s="9" customFormat="1" ht="15" customHeight="1">
      <c r="A72" s="40" t="s">
        <v>158</v>
      </c>
      <c r="B72" s="22" t="s">
        <v>64</v>
      </c>
      <c r="C72" s="12" t="s">
        <v>286</v>
      </c>
      <c r="D72" s="25"/>
      <c r="E72" s="64" t="s">
        <v>83</v>
      </c>
      <c r="F72" s="65">
        <v>12</v>
      </c>
      <c r="G72" s="32">
        <v>1449.02</v>
      </c>
      <c r="H72" s="17">
        <f t="shared" si="5"/>
        <v>17388.240000000002</v>
      </c>
      <c r="I72" s="104">
        <f t="shared" si="2"/>
        <v>1.2719859309237192E-3</v>
      </c>
      <c r="J72" s="45">
        <f t="shared" si="6"/>
        <v>0.97996064447333942</v>
      </c>
    </row>
    <row r="73" spans="1:10" s="9" customFormat="1" ht="25.5">
      <c r="A73" s="39" t="s">
        <v>252</v>
      </c>
      <c r="B73" s="11" t="s">
        <v>64</v>
      </c>
      <c r="C73" s="19" t="s">
        <v>213</v>
      </c>
      <c r="D73" s="21" t="s">
        <v>143</v>
      </c>
      <c r="E73" s="14" t="s">
        <v>24</v>
      </c>
      <c r="F73" s="15">
        <v>33.28</v>
      </c>
      <c r="G73" s="16">
        <v>512.41999999999996</v>
      </c>
      <c r="H73" s="17">
        <f t="shared" si="5"/>
        <v>17053.34</v>
      </c>
      <c r="I73" s="104">
        <f t="shared" si="2"/>
        <v>1.2474872991894922E-3</v>
      </c>
      <c r="J73" s="45">
        <f t="shared" si="6"/>
        <v>0.98120813177252886</v>
      </c>
    </row>
    <row r="74" spans="1:10" s="9" customFormat="1" ht="15" customHeight="1">
      <c r="A74" s="70" t="s">
        <v>15</v>
      </c>
      <c r="B74" s="71" t="s">
        <v>64</v>
      </c>
      <c r="C74" s="68" t="s">
        <v>280</v>
      </c>
      <c r="D74" s="72"/>
      <c r="E74" s="26" t="s">
        <v>83</v>
      </c>
      <c r="F74" s="35">
        <v>12</v>
      </c>
      <c r="G74" s="32">
        <v>1347.66</v>
      </c>
      <c r="H74" s="73">
        <f t="shared" si="5"/>
        <v>16171.92</v>
      </c>
      <c r="I74" s="104">
        <f t="shared" si="2"/>
        <v>1.1830095924615666E-3</v>
      </c>
      <c r="J74" s="45">
        <f t="shared" si="6"/>
        <v>0.98239114136499039</v>
      </c>
    </row>
    <row r="75" spans="1:10" s="9" customFormat="1" ht="15" customHeight="1">
      <c r="A75" s="70" t="s">
        <v>151</v>
      </c>
      <c r="B75" s="71" t="s">
        <v>64</v>
      </c>
      <c r="C75" s="68" t="s">
        <v>281</v>
      </c>
      <c r="D75" s="72"/>
      <c r="E75" s="26" t="s">
        <v>83</v>
      </c>
      <c r="F75" s="35">
        <v>12</v>
      </c>
      <c r="G75" s="32">
        <v>1347.66</v>
      </c>
      <c r="H75" s="73">
        <f t="shared" si="5"/>
        <v>16171.92</v>
      </c>
      <c r="I75" s="104">
        <f t="shared" ref="I75:I142" si="7">H75/$H$149</f>
        <v>1.1830095924615666E-3</v>
      </c>
      <c r="J75" s="45">
        <f t="shared" si="6"/>
        <v>0.98357415095745193</v>
      </c>
    </row>
    <row r="76" spans="1:10" s="9" customFormat="1" ht="15" customHeight="1">
      <c r="A76" s="70" t="s">
        <v>152</v>
      </c>
      <c r="B76" s="71" t="s">
        <v>64</v>
      </c>
      <c r="C76" s="68" t="s">
        <v>282</v>
      </c>
      <c r="D76" s="25"/>
      <c r="E76" s="64" t="s">
        <v>83</v>
      </c>
      <c r="F76" s="65">
        <v>12</v>
      </c>
      <c r="G76" s="32">
        <v>1347.66</v>
      </c>
      <c r="H76" s="17">
        <f t="shared" si="5"/>
        <v>16171.92</v>
      </c>
      <c r="I76" s="104">
        <f t="shared" si="7"/>
        <v>1.1830095924615666E-3</v>
      </c>
      <c r="J76" s="45">
        <f t="shared" si="6"/>
        <v>0.98475716054991347</v>
      </c>
    </row>
    <row r="77" spans="1:10" s="9" customFormat="1" ht="25.5">
      <c r="A77" s="39" t="s">
        <v>226</v>
      </c>
      <c r="B77" s="11" t="s">
        <v>203</v>
      </c>
      <c r="C77" s="19" t="s">
        <v>195</v>
      </c>
      <c r="D77" s="21" t="s">
        <v>297</v>
      </c>
      <c r="E77" s="14" t="s">
        <v>23</v>
      </c>
      <c r="F77" s="15">
        <v>896</v>
      </c>
      <c r="G77" s="16">
        <v>16.77</v>
      </c>
      <c r="H77" s="17">
        <f t="shared" si="5"/>
        <v>15025.92</v>
      </c>
      <c r="I77" s="104">
        <f t="shared" si="7"/>
        <v>1.0991773082948779E-3</v>
      </c>
      <c r="J77" s="45">
        <f t="shared" si="6"/>
        <v>0.98585633785820836</v>
      </c>
    </row>
    <row r="78" spans="1:10" s="9" customFormat="1" ht="15" customHeight="1">
      <c r="A78" s="39" t="s">
        <v>337</v>
      </c>
      <c r="B78" s="22">
        <v>73616</v>
      </c>
      <c r="C78" s="12" t="s">
        <v>329</v>
      </c>
      <c r="D78" s="13"/>
      <c r="E78" s="14" t="s">
        <v>24</v>
      </c>
      <c r="F78" s="17">
        <v>115.5</v>
      </c>
      <c r="G78" s="16">
        <v>114.33</v>
      </c>
      <c r="H78" s="31">
        <f t="shared" si="5"/>
        <v>13205.12</v>
      </c>
      <c r="I78" s="104">
        <f t="shared" si="7"/>
        <v>9.6598200025761218E-4</v>
      </c>
      <c r="J78" s="45">
        <f t="shared" si="6"/>
        <v>0.98682231985846602</v>
      </c>
    </row>
    <row r="79" spans="1:10" s="9" customFormat="1" ht="15" customHeight="1">
      <c r="A79" s="40" t="s">
        <v>153</v>
      </c>
      <c r="B79" s="22" t="s">
        <v>64</v>
      </c>
      <c r="C79" s="12" t="s">
        <v>283</v>
      </c>
      <c r="D79" s="25"/>
      <c r="E79" s="64" t="s">
        <v>83</v>
      </c>
      <c r="F79" s="65">
        <v>12</v>
      </c>
      <c r="G79" s="32">
        <v>1078.1300000000001</v>
      </c>
      <c r="H79" s="17">
        <f t="shared" si="5"/>
        <v>12937.56</v>
      </c>
      <c r="I79" s="104">
        <f t="shared" si="7"/>
        <v>9.4640942961918349E-4</v>
      </c>
      <c r="J79" s="45">
        <f t="shared" si="6"/>
        <v>0.98776872928808523</v>
      </c>
    </row>
    <row r="80" spans="1:10" s="9" customFormat="1" ht="25.5">
      <c r="A80" s="39" t="s">
        <v>238</v>
      </c>
      <c r="B80" s="11" t="s">
        <v>64</v>
      </c>
      <c r="C80" s="19" t="s">
        <v>213</v>
      </c>
      <c r="D80" s="21" t="s">
        <v>143</v>
      </c>
      <c r="E80" s="14" t="s">
        <v>24</v>
      </c>
      <c r="F80" s="15">
        <v>20</v>
      </c>
      <c r="G80" s="16">
        <v>512.41999999999996</v>
      </c>
      <c r="H80" s="17">
        <f t="shared" si="5"/>
        <v>10248.4</v>
      </c>
      <c r="I80" s="104">
        <f t="shared" si="7"/>
        <v>7.4969178102433844E-4</v>
      </c>
      <c r="J80" s="45">
        <f t="shared" si="6"/>
        <v>0.98851842106910959</v>
      </c>
    </row>
    <row r="81" spans="1:10" s="9" customFormat="1" ht="15" customHeight="1">
      <c r="A81" s="39" t="s">
        <v>45</v>
      </c>
      <c r="B81" s="11" t="s">
        <v>108</v>
      </c>
      <c r="C81" s="12" t="s">
        <v>171</v>
      </c>
      <c r="D81" s="13"/>
      <c r="E81" s="78" t="s">
        <v>24</v>
      </c>
      <c r="F81" s="20">
        <v>1430</v>
      </c>
      <c r="G81" s="16">
        <v>6.96</v>
      </c>
      <c r="H81" s="17">
        <f t="shared" si="5"/>
        <v>9952.7999999999993</v>
      </c>
      <c r="I81" s="104">
        <f t="shared" si="7"/>
        <v>7.2806802605080161E-4</v>
      </c>
      <c r="J81" s="45">
        <f t="shared" si="6"/>
        <v>0.98924648909516044</v>
      </c>
    </row>
    <row r="82" spans="1:10" s="9" customFormat="1" ht="15" customHeight="1">
      <c r="A82" s="39" t="s">
        <v>243</v>
      </c>
      <c r="B82" s="18" t="s">
        <v>215</v>
      </c>
      <c r="C82" s="19" t="s">
        <v>216</v>
      </c>
      <c r="D82" s="21"/>
      <c r="E82" s="14" t="s">
        <v>53</v>
      </c>
      <c r="F82" s="15">
        <v>1200</v>
      </c>
      <c r="G82" s="16">
        <v>7.71</v>
      </c>
      <c r="H82" s="17">
        <f t="shared" si="5"/>
        <v>9252</v>
      </c>
      <c r="I82" s="104">
        <f t="shared" si="7"/>
        <v>6.7680304808918261E-4</v>
      </c>
      <c r="J82" s="45">
        <f t="shared" si="6"/>
        <v>0.98992329214324959</v>
      </c>
    </row>
    <row r="83" spans="1:10" s="9" customFormat="1" ht="27.75" customHeight="1">
      <c r="A83" s="39" t="s">
        <v>224</v>
      </c>
      <c r="B83" s="18" t="s">
        <v>49</v>
      </c>
      <c r="C83" s="19" t="s">
        <v>370</v>
      </c>
      <c r="D83" s="21" t="s">
        <v>139</v>
      </c>
      <c r="E83" s="14" t="s">
        <v>23</v>
      </c>
      <c r="F83" s="17">
        <v>20</v>
      </c>
      <c r="G83" s="16">
        <v>422.38</v>
      </c>
      <c r="H83" s="17">
        <f t="shared" si="5"/>
        <v>8447.6</v>
      </c>
      <c r="I83" s="104">
        <f t="shared" si="7"/>
        <v>6.1795951459556631E-4</v>
      </c>
      <c r="J83" s="45">
        <f t="shared" si="6"/>
        <v>0.99054125165784512</v>
      </c>
    </row>
    <row r="84" spans="1:10" s="9" customFormat="1" ht="15" customHeight="1">
      <c r="A84" s="39" t="s">
        <v>314</v>
      </c>
      <c r="B84" s="22" t="s">
        <v>389</v>
      </c>
      <c r="C84" s="19" t="s">
        <v>208</v>
      </c>
      <c r="D84" s="13"/>
      <c r="E84" s="14" t="s">
        <v>24</v>
      </c>
      <c r="F84" s="17">
        <v>1431</v>
      </c>
      <c r="G84" s="16">
        <v>5.76</v>
      </c>
      <c r="H84" s="31">
        <f t="shared" si="5"/>
        <v>8242.56</v>
      </c>
      <c r="I84" s="104">
        <f t="shared" si="7"/>
        <v>6.0296041202528893E-4</v>
      </c>
      <c r="J84" s="45">
        <f t="shared" si="6"/>
        <v>0.99114421206987047</v>
      </c>
    </row>
    <row r="85" spans="1:10" s="9" customFormat="1" ht="15" customHeight="1">
      <c r="A85" s="39" t="s">
        <v>82</v>
      </c>
      <c r="B85" s="11" t="s">
        <v>344</v>
      </c>
      <c r="C85" s="12" t="s">
        <v>343</v>
      </c>
      <c r="D85" s="13"/>
      <c r="E85" s="14" t="s">
        <v>47</v>
      </c>
      <c r="F85" s="15">
        <v>36</v>
      </c>
      <c r="G85" s="16">
        <v>227.93</v>
      </c>
      <c r="H85" s="17">
        <f t="shared" si="5"/>
        <v>8205.48</v>
      </c>
      <c r="I85" s="104">
        <f t="shared" si="7"/>
        <v>6.0024793288314165E-4</v>
      </c>
      <c r="J85" s="45">
        <f t="shared" si="6"/>
        <v>0.99174446000275363</v>
      </c>
    </row>
    <row r="86" spans="1:10" s="9" customFormat="1" ht="27.75" customHeight="1">
      <c r="A86" s="39" t="s">
        <v>225</v>
      </c>
      <c r="B86" s="18" t="s">
        <v>49</v>
      </c>
      <c r="C86" s="19" t="s">
        <v>194</v>
      </c>
      <c r="D86" s="21" t="s">
        <v>139</v>
      </c>
      <c r="E86" s="14" t="s">
        <v>23</v>
      </c>
      <c r="F86" s="17">
        <v>18</v>
      </c>
      <c r="G86" s="16">
        <v>422.38</v>
      </c>
      <c r="H86" s="17">
        <f t="shared" si="5"/>
        <v>7602.84</v>
      </c>
      <c r="I86" s="104">
        <f t="shared" si="7"/>
        <v>5.5616356313600965E-4</v>
      </c>
      <c r="J86" s="45">
        <f t="shared" si="6"/>
        <v>0.99230062356588966</v>
      </c>
    </row>
    <row r="87" spans="1:10" s="9" customFormat="1" ht="15" customHeight="1">
      <c r="A87" s="39" t="s">
        <v>67</v>
      </c>
      <c r="B87" s="11" t="s">
        <v>62</v>
      </c>
      <c r="C87" s="12" t="s">
        <v>172</v>
      </c>
      <c r="D87" s="13" t="s">
        <v>129</v>
      </c>
      <c r="E87" s="78" t="s">
        <v>24</v>
      </c>
      <c r="F87" s="20">
        <v>1102.461</v>
      </c>
      <c r="G87" s="16">
        <v>5.95</v>
      </c>
      <c r="H87" s="17">
        <f t="shared" si="5"/>
        <v>6559.64</v>
      </c>
      <c r="I87" s="104">
        <f t="shared" si="7"/>
        <v>4.7985131283697865E-4</v>
      </c>
      <c r="J87" s="45">
        <f t="shared" si="6"/>
        <v>0.99278047487872667</v>
      </c>
    </row>
    <row r="88" spans="1:10" s="9" customFormat="1" ht="15" customHeight="1">
      <c r="A88" s="39" t="s">
        <v>244</v>
      </c>
      <c r="B88" s="18" t="s">
        <v>58</v>
      </c>
      <c r="C88" s="19" t="s">
        <v>217</v>
      </c>
      <c r="D88" s="21"/>
      <c r="E88" s="14" t="s">
        <v>53</v>
      </c>
      <c r="F88" s="15">
        <v>160</v>
      </c>
      <c r="G88" s="16">
        <v>39.39</v>
      </c>
      <c r="H88" s="17">
        <f t="shared" si="5"/>
        <v>6302.4</v>
      </c>
      <c r="I88" s="104">
        <f t="shared" si="7"/>
        <v>4.6103367166853271E-4</v>
      </c>
      <c r="J88" s="45">
        <f t="shared" si="6"/>
        <v>0.99324150855039517</v>
      </c>
    </row>
    <row r="89" spans="1:10" s="9" customFormat="1" ht="15" customHeight="1">
      <c r="A89" s="39" t="s">
        <v>246</v>
      </c>
      <c r="B89" s="93">
        <v>73716</v>
      </c>
      <c r="C89" s="19" t="s">
        <v>142</v>
      </c>
      <c r="D89" s="21" t="s">
        <v>293</v>
      </c>
      <c r="E89" s="14" t="s">
        <v>24</v>
      </c>
      <c r="F89" s="15">
        <v>64</v>
      </c>
      <c r="G89" s="16">
        <v>92.92</v>
      </c>
      <c r="H89" s="17">
        <f t="shared" si="5"/>
        <v>5946.88</v>
      </c>
      <c r="I89" s="104">
        <f t="shared" si="7"/>
        <v>4.3502664403594884E-4</v>
      </c>
      <c r="J89" s="45">
        <f t="shared" si="6"/>
        <v>0.99367653519443111</v>
      </c>
    </row>
    <row r="90" spans="1:10" s="9" customFormat="1" ht="15" customHeight="1">
      <c r="A90" s="39" t="s">
        <v>69</v>
      </c>
      <c r="B90" s="11" t="s">
        <v>184</v>
      </c>
      <c r="C90" s="12" t="s">
        <v>174</v>
      </c>
      <c r="D90" s="13" t="s">
        <v>129</v>
      </c>
      <c r="E90" s="78" t="s">
        <v>24</v>
      </c>
      <c r="F90" s="20">
        <v>850.56899999999996</v>
      </c>
      <c r="G90" s="16">
        <v>6.98</v>
      </c>
      <c r="H90" s="17">
        <f t="shared" si="5"/>
        <v>5936.97</v>
      </c>
      <c r="I90" s="104">
        <f t="shared" si="7"/>
        <v>4.3430170691894022E-4</v>
      </c>
      <c r="J90" s="45">
        <f t="shared" si="6"/>
        <v>0.99411083690135005</v>
      </c>
    </row>
    <row r="91" spans="1:10" s="9" customFormat="1" ht="15" customHeight="1">
      <c r="A91" s="41" t="s">
        <v>101</v>
      </c>
      <c r="B91" s="22">
        <v>30332</v>
      </c>
      <c r="C91" s="12" t="s">
        <v>272</v>
      </c>
      <c r="D91" s="25"/>
      <c r="E91" s="64" t="s">
        <v>43</v>
      </c>
      <c r="F91" s="65">
        <v>15</v>
      </c>
      <c r="G91" s="32">
        <v>394.06</v>
      </c>
      <c r="H91" s="17">
        <f t="shared" si="5"/>
        <v>5910.9</v>
      </c>
      <c r="I91" s="104">
        <f t="shared" si="7"/>
        <v>4.3239463218226867E-4</v>
      </c>
      <c r="J91" s="45">
        <f t="shared" si="6"/>
        <v>0.9945432315335323</v>
      </c>
    </row>
    <row r="92" spans="1:10" s="9" customFormat="1" ht="25.5">
      <c r="A92" s="39" t="s">
        <v>241</v>
      </c>
      <c r="B92" s="11" t="s">
        <v>64</v>
      </c>
      <c r="C92" s="19" t="s">
        <v>213</v>
      </c>
      <c r="D92" s="21" t="s">
        <v>143</v>
      </c>
      <c r="E92" s="14" t="s">
        <v>24</v>
      </c>
      <c r="F92" s="15">
        <v>11</v>
      </c>
      <c r="G92" s="16">
        <v>512.41999999999996</v>
      </c>
      <c r="H92" s="17">
        <f t="shared" si="5"/>
        <v>5636.62</v>
      </c>
      <c r="I92" s="104">
        <f t="shared" si="7"/>
        <v>4.1233047956338616E-4</v>
      </c>
      <c r="J92" s="45">
        <f t="shared" si="6"/>
        <v>0.99495556201309565</v>
      </c>
    </row>
    <row r="93" spans="1:10" s="9" customFormat="1" ht="15" customHeight="1">
      <c r="A93" s="39" t="s">
        <v>229</v>
      </c>
      <c r="B93" s="18" t="s">
        <v>50</v>
      </c>
      <c r="C93" s="19" t="s">
        <v>198</v>
      </c>
      <c r="D93" s="21" t="s">
        <v>297</v>
      </c>
      <c r="E93" s="14" t="s">
        <v>23</v>
      </c>
      <c r="F93" s="15">
        <v>269</v>
      </c>
      <c r="G93" s="16">
        <v>20.57</v>
      </c>
      <c r="H93" s="17">
        <f t="shared" si="5"/>
        <v>5533.33</v>
      </c>
      <c r="I93" s="104">
        <f t="shared" si="7"/>
        <v>4.0477460117632047E-4</v>
      </c>
      <c r="J93" s="45">
        <f t="shared" si="6"/>
        <v>0.99536033661427192</v>
      </c>
    </row>
    <row r="94" spans="1:10" s="9" customFormat="1" ht="15" customHeight="1">
      <c r="A94" s="39" t="s">
        <v>317</v>
      </c>
      <c r="B94" s="11" t="s">
        <v>334</v>
      </c>
      <c r="C94" s="61" t="s">
        <v>332</v>
      </c>
      <c r="D94" s="69"/>
      <c r="E94" s="14" t="s">
        <v>42</v>
      </c>
      <c r="F94" s="63">
        <v>106</v>
      </c>
      <c r="G94" s="16">
        <v>47.9</v>
      </c>
      <c r="H94" s="31">
        <f t="shared" si="5"/>
        <v>5077.3999999999996</v>
      </c>
      <c r="I94" s="104">
        <f t="shared" si="7"/>
        <v>3.7142237314829394E-4</v>
      </c>
      <c r="J94" s="45">
        <f t="shared" si="6"/>
        <v>0.99573175898742017</v>
      </c>
    </row>
    <row r="95" spans="1:10" s="9" customFormat="1" ht="25.5">
      <c r="A95" s="39" t="s">
        <v>223</v>
      </c>
      <c r="B95" s="18" t="s">
        <v>49</v>
      </c>
      <c r="C95" s="19" t="s">
        <v>371</v>
      </c>
      <c r="D95" s="21" t="s">
        <v>139</v>
      </c>
      <c r="E95" s="14" t="s">
        <v>23</v>
      </c>
      <c r="F95" s="17">
        <v>12</v>
      </c>
      <c r="G95" s="16">
        <v>422.38</v>
      </c>
      <c r="H95" s="17">
        <f t="shared" si="5"/>
        <v>5068.5600000000004</v>
      </c>
      <c r="I95" s="104">
        <f t="shared" si="7"/>
        <v>3.7077570875733982E-4</v>
      </c>
      <c r="J95" s="45">
        <f t="shared" si="6"/>
        <v>0.99610253469617749</v>
      </c>
    </row>
    <row r="96" spans="1:10" s="9" customFormat="1" ht="15" customHeight="1">
      <c r="A96" s="39" t="s">
        <v>70</v>
      </c>
      <c r="B96" s="11" t="s">
        <v>185</v>
      </c>
      <c r="C96" s="12" t="s">
        <v>175</v>
      </c>
      <c r="D96" s="13" t="s">
        <v>129</v>
      </c>
      <c r="E96" s="78" t="s">
        <v>24</v>
      </c>
      <c r="F96" s="20">
        <v>468.58199999999999</v>
      </c>
      <c r="G96" s="16">
        <v>8.5399999999999991</v>
      </c>
      <c r="H96" s="17">
        <f t="shared" si="5"/>
        <v>4001.69</v>
      </c>
      <c r="I96" s="104">
        <f t="shared" si="7"/>
        <v>2.9273194871465644E-4</v>
      </c>
      <c r="J96" s="45">
        <f t="shared" si="6"/>
        <v>0.9963952666448922</v>
      </c>
    </row>
    <row r="97" spans="1:10" s="9" customFormat="1" ht="25.5">
      <c r="A97" s="39" t="s">
        <v>227</v>
      </c>
      <c r="B97" s="11" t="s">
        <v>203</v>
      </c>
      <c r="C97" s="19" t="s">
        <v>196</v>
      </c>
      <c r="D97" s="21" t="s">
        <v>297</v>
      </c>
      <c r="E97" s="14" t="s">
        <v>23</v>
      </c>
      <c r="F97" s="15">
        <v>222.35</v>
      </c>
      <c r="G97" s="16">
        <v>16.77</v>
      </c>
      <c r="H97" s="17">
        <f t="shared" si="5"/>
        <v>3728.81</v>
      </c>
      <c r="I97" s="104">
        <f t="shared" si="7"/>
        <v>2.7277020900836848E-4</v>
      </c>
      <c r="J97" s="45">
        <f t="shared" si="6"/>
        <v>0.9966680368539006</v>
      </c>
    </row>
    <row r="98" spans="1:10" s="9" customFormat="1" ht="15" customHeight="1">
      <c r="A98" s="39" t="s">
        <v>36</v>
      </c>
      <c r="B98" s="11" t="s">
        <v>205</v>
      </c>
      <c r="C98" s="12" t="s">
        <v>121</v>
      </c>
      <c r="D98" s="13" t="s">
        <v>133</v>
      </c>
      <c r="E98" s="14" t="s">
        <v>47</v>
      </c>
      <c r="F98" s="15">
        <v>76</v>
      </c>
      <c r="G98" s="17">
        <v>47.62</v>
      </c>
      <c r="H98" s="17">
        <f t="shared" si="5"/>
        <v>3619.12</v>
      </c>
      <c r="I98" s="104">
        <f t="shared" si="7"/>
        <v>2.6474615730658481E-4</v>
      </c>
      <c r="J98" s="45">
        <f t="shared" si="6"/>
        <v>0.99693278301120714</v>
      </c>
    </row>
    <row r="99" spans="1:10" s="9" customFormat="1" ht="15" customHeight="1">
      <c r="A99" s="39" t="s">
        <v>364</v>
      </c>
      <c r="B99" s="11" t="s">
        <v>64</v>
      </c>
      <c r="C99" s="19" t="s">
        <v>361</v>
      </c>
      <c r="D99" s="25"/>
      <c r="E99" s="23" t="s">
        <v>43</v>
      </c>
      <c r="F99" s="17">
        <v>10</v>
      </c>
      <c r="G99" s="16">
        <v>321.49</v>
      </c>
      <c r="H99" s="17">
        <f t="shared" si="5"/>
        <v>3214.9</v>
      </c>
      <c r="I99" s="104">
        <f t="shared" si="7"/>
        <v>2.3517662335731878E-4</v>
      </c>
      <c r="J99" s="45">
        <f t="shared" si="6"/>
        <v>0.9971679596345645</v>
      </c>
    </row>
    <row r="100" spans="1:10" s="9" customFormat="1" ht="15" customHeight="1">
      <c r="A100" s="41" t="s">
        <v>89</v>
      </c>
      <c r="B100" s="22" t="s">
        <v>390</v>
      </c>
      <c r="C100" s="12" t="s">
        <v>259</v>
      </c>
      <c r="D100" s="25"/>
      <c r="E100" s="64" t="s">
        <v>43</v>
      </c>
      <c r="F100" s="65">
        <v>3</v>
      </c>
      <c r="G100" s="32">
        <v>1070.8699999999999</v>
      </c>
      <c r="H100" s="17">
        <f t="shared" si="5"/>
        <v>3212.61</v>
      </c>
      <c r="I100" s="104">
        <f t="shared" si="7"/>
        <v>2.3500910509314626E-4</v>
      </c>
      <c r="J100" s="45">
        <f t="shared" si="6"/>
        <v>0.99740296873965761</v>
      </c>
    </row>
    <row r="101" spans="1:10" s="9" customFormat="1" ht="15" customHeight="1">
      <c r="A101" s="39" t="s">
        <v>311</v>
      </c>
      <c r="B101" s="11" t="s">
        <v>341</v>
      </c>
      <c r="C101" s="61" t="s">
        <v>342</v>
      </c>
      <c r="D101" s="13" t="s">
        <v>136</v>
      </c>
      <c r="E101" s="62" t="s">
        <v>47</v>
      </c>
      <c r="F101" s="63">
        <v>2</v>
      </c>
      <c r="G101" s="16">
        <v>1601.19</v>
      </c>
      <c r="H101" s="31">
        <f t="shared" si="5"/>
        <v>3202.38</v>
      </c>
      <c r="I101" s="104">
        <f t="shared" si="7"/>
        <v>2.3426075931040174E-4</v>
      </c>
      <c r="J101" s="45">
        <f t="shared" si="6"/>
        <v>0.99763722949896805</v>
      </c>
    </row>
    <row r="102" spans="1:10" s="9" customFormat="1" ht="15" customHeight="1">
      <c r="A102" s="39" t="s">
        <v>245</v>
      </c>
      <c r="B102" s="93">
        <v>73716</v>
      </c>
      <c r="C102" s="19" t="s">
        <v>141</v>
      </c>
      <c r="D102" s="21" t="s">
        <v>292</v>
      </c>
      <c r="E102" s="14" t="s">
        <v>24</v>
      </c>
      <c r="F102" s="15">
        <v>32</v>
      </c>
      <c r="G102" s="16">
        <v>92.92</v>
      </c>
      <c r="H102" s="17">
        <f t="shared" si="5"/>
        <v>2973.44</v>
      </c>
      <c r="I102" s="104">
        <f t="shared" si="7"/>
        <v>2.1751332201797442E-4</v>
      </c>
      <c r="J102" s="45">
        <f t="shared" si="6"/>
        <v>0.99785474282098607</v>
      </c>
    </row>
    <row r="103" spans="1:10" s="9" customFormat="1" ht="15" customHeight="1" thickBot="1">
      <c r="A103" s="39" t="s">
        <v>338</v>
      </c>
      <c r="B103" s="11" t="s">
        <v>324</v>
      </c>
      <c r="C103" s="12" t="s">
        <v>323</v>
      </c>
      <c r="D103" s="13" t="s">
        <v>134</v>
      </c>
      <c r="E103" s="14" t="s">
        <v>47</v>
      </c>
      <c r="F103" s="17">
        <v>11</v>
      </c>
      <c r="G103" s="16">
        <v>266.06</v>
      </c>
      <c r="H103" s="31">
        <f t="shared" si="5"/>
        <v>2926.66</v>
      </c>
      <c r="I103" s="104">
        <f t="shared" si="7"/>
        <v>2.1409126769570766E-4</v>
      </c>
      <c r="J103" s="45">
        <f t="shared" si="6"/>
        <v>0.99806883408868174</v>
      </c>
    </row>
    <row r="104" spans="1:10" s="8" customFormat="1" ht="15" customHeight="1">
      <c r="A104" s="224"/>
      <c r="B104" s="225"/>
      <c r="C104" s="230" t="s">
        <v>391</v>
      </c>
      <c r="D104" s="231"/>
      <c r="E104" s="234" t="s">
        <v>163</v>
      </c>
      <c r="F104" s="235"/>
      <c r="G104" s="235"/>
      <c r="H104" s="235"/>
      <c r="I104" s="235"/>
      <c r="J104" s="236"/>
    </row>
    <row r="105" spans="1:10" s="8" customFormat="1" ht="15" customHeight="1">
      <c r="A105" s="226"/>
      <c r="B105" s="227"/>
      <c r="C105" s="232"/>
      <c r="D105" s="233"/>
      <c r="E105" s="237"/>
      <c r="F105" s="238"/>
      <c r="G105" s="238"/>
      <c r="H105" s="238"/>
      <c r="I105" s="238"/>
      <c r="J105" s="239"/>
    </row>
    <row r="106" spans="1:10" s="8" customFormat="1" ht="15" customHeight="1">
      <c r="A106" s="226"/>
      <c r="B106" s="227"/>
      <c r="C106" s="232"/>
      <c r="D106" s="233"/>
      <c r="E106" s="240"/>
      <c r="F106" s="241"/>
      <c r="G106" s="241"/>
      <c r="H106" s="241"/>
      <c r="I106" s="241"/>
      <c r="J106" s="242"/>
    </row>
    <row r="107" spans="1:10" s="8" customFormat="1" ht="15" customHeight="1" thickBot="1">
      <c r="A107" s="228"/>
      <c r="B107" s="229"/>
      <c r="C107" s="29"/>
      <c r="D107" s="30" t="s">
        <v>255</v>
      </c>
      <c r="E107" s="243" t="s">
        <v>288</v>
      </c>
      <c r="F107" s="244"/>
      <c r="G107" s="244"/>
      <c r="H107" s="245"/>
      <c r="I107" s="246" t="s">
        <v>351</v>
      </c>
      <c r="J107" s="247"/>
    </row>
    <row r="108" spans="1:10" s="9" customFormat="1" ht="15" customHeight="1">
      <c r="A108" s="40" t="s">
        <v>157</v>
      </c>
      <c r="B108" s="22" t="s">
        <v>354</v>
      </c>
      <c r="C108" s="12" t="s">
        <v>285</v>
      </c>
      <c r="D108" s="25"/>
      <c r="E108" s="64" t="s">
        <v>23</v>
      </c>
      <c r="F108" s="65">
        <v>8</v>
      </c>
      <c r="G108" s="32">
        <v>345.12</v>
      </c>
      <c r="H108" s="17">
        <f t="shared" ref="H108:H147" si="8">ROUND(F108*G108,2)</f>
        <v>2760.96</v>
      </c>
      <c r="I108" s="104">
        <f t="shared" si="7"/>
        <v>2.0196996796933742E-4</v>
      </c>
      <c r="J108" s="45">
        <f>I108+J103</f>
        <v>0.99827080405665103</v>
      </c>
    </row>
    <row r="109" spans="1:10" s="9" customFormat="1" ht="15" customHeight="1">
      <c r="A109" s="39" t="s">
        <v>242</v>
      </c>
      <c r="B109" s="93">
        <v>72831</v>
      </c>
      <c r="C109" s="19" t="s">
        <v>214</v>
      </c>
      <c r="D109" s="21" t="s">
        <v>144</v>
      </c>
      <c r="E109" s="14" t="s">
        <v>23</v>
      </c>
      <c r="F109" s="15">
        <v>64</v>
      </c>
      <c r="G109" s="16">
        <v>26.5</v>
      </c>
      <c r="H109" s="17">
        <f t="shared" si="8"/>
        <v>1696</v>
      </c>
      <c r="I109" s="104">
        <f t="shared" si="7"/>
        <v>1.2406592840026522E-4</v>
      </c>
      <c r="J109" s="45">
        <f t="shared" si="6"/>
        <v>0.99839486998505134</v>
      </c>
    </row>
    <row r="110" spans="1:10" s="9" customFormat="1" ht="15" customHeight="1">
      <c r="A110" s="39" t="s">
        <v>235</v>
      </c>
      <c r="B110" s="11" t="s">
        <v>210</v>
      </c>
      <c r="C110" s="19" t="s">
        <v>209</v>
      </c>
      <c r="D110" s="21" t="s">
        <v>290</v>
      </c>
      <c r="E110" s="14" t="s">
        <v>24</v>
      </c>
      <c r="F110" s="15">
        <v>80</v>
      </c>
      <c r="G110" s="16">
        <v>18.82</v>
      </c>
      <c r="H110" s="17">
        <f t="shared" si="8"/>
        <v>1505.6</v>
      </c>
      <c r="I110" s="104">
        <f t="shared" si="7"/>
        <v>1.1013777228740524E-4</v>
      </c>
      <c r="J110" s="45">
        <f t="shared" si="6"/>
        <v>0.99850500775733875</v>
      </c>
    </row>
    <row r="111" spans="1:10" s="9" customFormat="1" ht="15" customHeight="1">
      <c r="A111" s="39" t="s">
        <v>230</v>
      </c>
      <c r="B111" s="18" t="s">
        <v>80</v>
      </c>
      <c r="C111" s="19" t="s">
        <v>199</v>
      </c>
      <c r="D111" s="21" t="s">
        <v>297</v>
      </c>
      <c r="E111" s="14" t="s">
        <v>47</v>
      </c>
      <c r="F111" s="15">
        <v>52</v>
      </c>
      <c r="G111" s="16">
        <v>28.95</v>
      </c>
      <c r="H111" s="17">
        <f t="shared" si="8"/>
        <v>1505.4</v>
      </c>
      <c r="I111" s="104">
        <f t="shared" si="7"/>
        <v>1.1012314187132032E-4</v>
      </c>
      <c r="J111" s="45">
        <f>I111+J110</f>
        <v>0.99861513089921006</v>
      </c>
    </row>
    <row r="112" spans="1:10" s="9" customFormat="1" ht="27.75" customHeight="1">
      <c r="A112" s="39" t="s">
        <v>222</v>
      </c>
      <c r="B112" s="18" t="s">
        <v>49</v>
      </c>
      <c r="C112" s="19" t="s">
        <v>193</v>
      </c>
      <c r="D112" s="21" t="s">
        <v>139</v>
      </c>
      <c r="E112" s="14" t="s">
        <v>23</v>
      </c>
      <c r="F112" s="17">
        <v>3.55</v>
      </c>
      <c r="G112" s="16">
        <v>422.38</v>
      </c>
      <c r="H112" s="17">
        <f t="shared" si="8"/>
        <v>1499.45</v>
      </c>
      <c r="I112" s="104">
        <f t="shared" si="7"/>
        <v>1.0968788699279345E-4</v>
      </c>
      <c r="J112" s="45">
        <f t="shared" ref="J112:J147" si="9">I112+J111</f>
        <v>0.99872481878620289</v>
      </c>
    </row>
    <row r="113" spans="1:10" s="9" customFormat="1" ht="15" customHeight="1">
      <c r="A113" s="41" t="s">
        <v>103</v>
      </c>
      <c r="B113" s="22">
        <v>30352</v>
      </c>
      <c r="C113" s="12" t="s">
        <v>274</v>
      </c>
      <c r="D113" s="25"/>
      <c r="E113" s="64" t="s">
        <v>43</v>
      </c>
      <c r="F113" s="65">
        <v>3</v>
      </c>
      <c r="G113" s="32">
        <v>393.21</v>
      </c>
      <c r="H113" s="17">
        <f t="shared" si="8"/>
        <v>1179.6300000000001</v>
      </c>
      <c r="I113" s="104">
        <f t="shared" si="7"/>
        <v>8.6292388631370798E-5</v>
      </c>
      <c r="J113" s="45">
        <f t="shared" si="9"/>
        <v>0.99881111117483423</v>
      </c>
    </row>
    <row r="114" spans="1:10" s="9" customFormat="1" ht="15" customHeight="1">
      <c r="A114" s="41" t="s">
        <v>87</v>
      </c>
      <c r="B114" s="22">
        <v>30140</v>
      </c>
      <c r="C114" s="12" t="s">
        <v>257</v>
      </c>
      <c r="D114" s="25"/>
      <c r="E114" s="64" t="s">
        <v>43</v>
      </c>
      <c r="F114" s="65">
        <v>3</v>
      </c>
      <c r="G114" s="32">
        <v>389.32</v>
      </c>
      <c r="H114" s="17">
        <f t="shared" si="8"/>
        <v>1167.96</v>
      </c>
      <c r="I114" s="104">
        <f t="shared" si="7"/>
        <v>8.5438703852814727E-5</v>
      </c>
      <c r="J114" s="45">
        <f t="shared" si="9"/>
        <v>0.99889654987868703</v>
      </c>
    </row>
    <row r="115" spans="1:10" s="9" customFormat="1" ht="15" customHeight="1">
      <c r="A115" s="39" t="s">
        <v>318</v>
      </c>
      <c r="B115" s="22">
        <v>301042</v>
      </c>
      <c r="C115" s="61" t="s">
        <v>330</v>
      </c>
      <c r="D115" s="69"/>
      <c r="E115" s="14" t="s">
        <v>42</v>
      </c>
      <c r="F115" s="63">
        <v>19</v>
      </c>
      <c r="G115" s="16">
        <v>61.44</v>
      </c>
      <c r="H115" s="31">
        <f t="shared" si="8"/>
        <v>1167.3599999999999</v>
      </c>
      <c r="I115" s="104">
        <f t="shared" si="7"/>
        <v>8.5394812604559897E-5</v>
      </c>
      <c r="J115" s="45">
        <f t="shared" si="9"/>
        <v>0.99898194469129165</v>
      </c>
    </row>
    <row r="116" spans="1:10" s="9" customFormat="1" ht="15" customHeight="1">
      <c r="A116" s="39" t="s">
        <v>336</v>
      </c>
      <c r="B116" s="22">
        <v>410237</v>
      </c>
      <c r="C116" s="12" t="s">
        <v>335</v>
      </c>
      <c r="D116" s="13"/>
      <c r="E116" s="14" t="s">
        <v>42</v>
      </c>
      <c r="F116" s="17">
        <v>16.5</v>
      </c>
      <c r="G116" s="16">
        <v>67.08</v>
      </c>
      <c r="H116" s="31">
        <f t="shared" si="8"/>
        <v>1106.82</v>
      </c>
      <c r="I116" s="104">
        <f t="shared" si="7"/>
        <v>8.0966185655649488E-5</v>
      </c>
      <c r="J116" s="45">
        <f t="shared" si="9"/>
        <v>0.99906291087694732</v>
      </c>
    </row>
    <row r="117" spans="1:10" s="9" customFormat="1" ht="15" customHeight="1">
      <c r="A117" s="39" t="s">
        <v>149</v>
      </c>
      <c r="B117" s="11" t="s">
        <v>64</v>
      </c>
      <c r="C117" s="19" t="s">
        <v>358</v>
      </c>
      <c r="D117" s="25"/>
      <c r="E117" s="74" t="s">
        <v>43</v>
      </c>
      <c r="F117" s="17">
        <v>5</v>
      </c>
      <c r="G117" s="16">
        <v>192.9</v>
      </c>
      <c r="H117" s="17">
        <f t="shared" si="8"/>
        <v>964.5</v>
      </c>
      <c r="I117" s="104">
        <f t="shared" si="7"/>
        <v>7.0555181569608379E-5</v>
      </c>
      <c r="J117" s="45">
        <f t="shared" si="9"/>
        <v>0.99913346605851694</v>
      </c>
    </row>
    <row r="118" spans="1:10" s="9" customFormat="1" ht="15" customHeight="1">
      <c r="A118" s="41" t="s">
        <v>278</v>
      </c>
      <c r="B118" s="22">
        <v>30360</v>
      </c>
      <c r="C118" s="12" t="s">
        <v>275</v>
      </c>
      <c r="D118" s="25"/>
      <c r="E118" s="64" t="s">
        <v>43</v>
      </c>
      <c r="F118" s="65">
        <v>2</v>
      </c>
      <c r="G118" s="32">
        <v>416</v>
      </c>
      <c r="H118" s="17">
        <f t="shared" si="8"/>
        <v>832</v>
      </c>
      <c r="I118" s="104">
        <f t="shared" si="7"/>
        <v>6.0862530913337654E-5</v>
      </c>
      <c r="J118" s="45">
        <f t="shared" si="9"/>
        <v>0.99919432858943025</v>
      </c>
    </row>
    <row r="119" spans="1:10" s="9" customFormat="1" ht="15" customHeight="1">
      <c r="A119" s="41" t="s">
        <v>94</v>
      </c>
      <c r="B119" s="22">
        <v>30148</v>
      </c>
      <c r="C119" s="12" t="s">
        <v>264</v>
      </c>
      <c r="D119" s="25"/>
      <c r="E119" s="64" t="s">
        <v>43</v>
      </c>
      <c r="F119" s="65">
        <v>3</v>
      </c>
      <c r="G119" s="32">
        <v>239.49</v>
      </c>
      <c r="H119" s="17">
        <f t="shared" si="8"/>
        <v>718.47</v>
      </c>
      <c r="I119" s="104">
        <f t="shared" si="7"/>
        <v>5.2557575222723205E-5</v>
      </c>
      <c r="J119" s="45">
        <f t="shared" si="9"/>
        <v>0.99924688616465296</v>
      </c>
    </row>
    <row r="120" spans="1:10" s="9" customFormat="1" ht="15" customHeight="1">
      <c r="A120" s="39" t="s">
        <v>234</v>
      </c>
      <c r="B120" s="22" t="s">
        <v>389</v>
      </c>
      <c r="C120" s="19" t="s">
        <v>208</v>
      </c>
      <c r="D120" s="21" t="s">
        <v>289</v>
      </c>
      <c r="E120" s="14" t="s">
        <v>24</v>
      </c>
      <c r="F120" s="15">
        <v>120</v>
      </c>
      <c r="G120" s="16">
        <v>5.76</v>
      </c>
      <c r="H120" s="17">
        <f t="shared" si="8"/>
        <v>691.2</v>
      </c>
      <c r="I120" s="104">
        <f t="shared" si="7"/>
        <v>5.0562717989542056E-5</v>
      </c>
      <c r="J120" s="45">
        <f t="shared" si="9"/>
        <v>0.99929744888264249</v>
      </c>
    </row>
    <row r="121" spans="1:10" s="9" customFormat="1" ht="25.5">
      <c r="A121" s="39" t="s">
        <v>366</v>
      </c>
      <c r="B121" s="11" t="s">
        <v>64</v>
      </c>
      <c r="C121" s="19" t="s">
        <v>363</v>
      </c>
      <c r="D121" s="25"/>
      <c r="E121" s="23" t="s">
        <v>43</v>
      </c>
      <c r="F121" s="17">
        <v>1</v>
      </c>
      <c r="G121" s="16">
        <v>610.85</v>
      </c>
      <c r="H121" s="17">
        <f t="shared" si="8"/>
        <v>610.85</v>
      </c>
      <c r="I121" s="104">
        <f t="shared" si="7"/>
        <v>4.4684948327418635E-5</v>
      </c>
      <c r="J121" s="45">
        <f t="shared" si="9"/>
        <v>0.99934213383096993</v>
      </c>
    </row>
    <row r="122" spans="1:10" s="9" customFormat="1" ht="15" customHeight="1">
      <c r="A122" s="39" t="s">
        <v>316</v>
      </c>
      <c r="B122" s="11" t="s">
        <v>333</v>
      </c>
      <c r="C122" s="61" t="s">
        <v>331</v>
      </c>
      <c r="D122" s="69"/>
      <c r="E122" s="14" t="s">
        <v>42</v>
      </c>
      <c r="F122" s="63">
        <v>19</v>
      </c>
      <c r="G122" s="16">
        <v>30</v>
      </c>
      <c r="H122" s="31">
        <f t="shared" si="8"/>
        <v>570</v>
      </c>
      <c r="I122" s="104">
        <f t="shared" si="7"/>
        <v>4.1696685842070265E-5</v>
      </c>
      <c r="J122" s="45">
        <f t="shared" si="9"/>
        <v>0.99938383051681201</v>
      </c>
    </row>
    <row r="123" spans="1:10" s="9" customFormat="1" ht="25.5">
      <c r="A123" s="39" t="s">
        <v>365</v>
      </c>
      <c r="B123" s="11" t="s">
        <v>64</v>
      </c>
      <c r="C123" s="19" t="s">
        <v>362</v>
      </c>
      <c r="D123" s="25"/>
      <c r="E123" s="23" t="s">
        <v>43</v>
      </c>
      <c r="F123" s="17">
        <v>1</v>
      </c>
      <c r="G123" s="16">
        <v>562.64</v>
      </c>
      <c r="H123" s="17">
        <f t="shared" si="8"/>
        <v>562.64</v>
      </c>
      <c r="I123" s="104">
        <f t="shared" si="7"/>
        <v>4.115828653014459E-5</v>
      </c>
      <c r="J123" s="45">
        <f t="shared" si="9"/>
        <v>0.99942498880334218</v>
      </c>
    </row>
    <row r="124" spans="1:10" s="9" customFormat="1" ht="15" customHeight="1">
      <c r="A124" s="39" t="s">
        <v>239</v>
      </c>
      <c r="B124" s="93">
        <v>72831</v>
      </c>
      <c r="C124" s="19" t="s">
        <v>214</v>
      </c>
      <c r="D124" s="21" t="s">
        <v>144</v>
      </c>
      <c r="E124" s="14" t="s">
        <v>23</v>
      </c>
      <c r="F124" s="15">
        <v>21</v>
      </c>
      <c r="G124" s="16">
        <v>26.5</v>
      </c>
      <c r="H124" s="17">
        <f t="shared" si="8"/>
        <v>556.5</v>
      </c>
      <c r="I124" s="104">
        <f t="shared" si="7"/>
        <v>4.0709132756337024E-5</v>
      </c>
      <c r="J124" s="45">
        <f t="shared" si="9"/>
        <v>0.99946569793609852</v>
      </c>
    </row>
    <row r="125" spans="1:10" s="9" customFormat="1" ht="15" customHeight="1">
      <c r="A125" s="39" t="s">
        <v>237</v>
      </c>
      <c r="B125" s="11" t="s">
        <v>64</v>
      </c>
      <c r="C125" s="19" t="s">
        <v>212</v>
      </c>
      <c r="D125" s="21" t="s">
        <v>143</v>
      </c>
      <c r="E125" s="14" t="s">
        <v>24</v>
      </c>
      <c r="F125" s="15">
        <v>1.4</v>
      </c>
      <c r="G125" s="16">
        <v>395.41</v>
      </c>
      <c r="H125" s="17">
        <f t="shared" si="8"/>
        <v>553.57000000000005</v>
      </c>
      <c r="I125" s="104">
        <f t="shared" si="7"/>
        <v>4.0494797160692703E-5</v>
      </c>
      <c r="J125" s="45">
        <f t="shared" si="9"/>
        <v>0.99950619273325925</v>
      </c>
    </row>
    <row r="126" spans="1:10" s="9" customFormat="1" ht="15" customHeight="1">
      <c r="A126" s="41" t="s">
        <v>93</v>
      </c>
      <c r="B126" s="22">
        <v>30142</v>
      </c>
      <c r="C126" s="12" t="s">
        <v>263</v>
      </c>
      <c r="D126" s="25"/>
      <c r="E126" s="64" t="s">
        <v>43</v>
      </c>
      <c r="F126" s="65">
        <v>3</v>
      </c>
      <c r="G126" s="32">
        <v>183.11</v>
      </c>
      <c r="H126" s="17">
        <f t="shared" si="8"/>
        <v>549.33000000000004</v>
      </c>
      <c r="I126" s="104">
        <f t="shared" si="7"/>
        <v>4.0184632339692036E-5</v>
      </c>
      <c r="J126" s="45">
        <f t="shared" si="9"/>
        <v>0.99954637736559893</v>
      </c>
    </row>
    <row r="127" spans="1:10" s="9" customFormat="1" ht="15" customHeight="1">
      <c r="A127" s="41" t="s">
        <v>91</v>
      </c>
      <c r="B127" s="22" t="s">
        <v>64</v>
      </c>
      <c r="C127" s="12" t="s">
        <v>261</v>
      </c>
      <c r="D127" s="25"/>
      <c r="E127" s="64" t="s">
        <v>43</v>
      </c>
      <c r="F127" s="65">
        <v>1</v>
      </c>
      <c r="G127" s="32">
        <v>508.65</v>
      </c>
      <c r="H127" s="17">
        <f t="shared" si="8"/>
        <v>508.65</v>
      </c>
      <c r="I127" s="104">
        <f t="shared" si="7"/>
        <v>3.7208805708015863E-5</v>
      </c>
      <c r="J127" s="45">
        <f t="shared" si="9"/>
        <v>0.99958358617130694</v>
      </c>
    </row>
    <row r="128" spans="1:10" s="9" customFormat="1" ht="15" customHeight="1">
      <c r="A128" s="41" t="s">
        <v>86</v>
      </c>
      <c r="B128" s="22">
        <v>30134</v>
      </c>
      <c r="C128" s="12" t="s">
        <v>256</v>
      </c>
      <c r="D128" s="25"/>
      <c r="E128" s="64" t="s">
        <v>43</v>
      </c>
      <c r="F128" s="65">
        <v>1</v>
      </c>
      <c r="G128" s="32">
        <v>500.17</v>
      </c>
      <c r="H128" s="17">
        <f t="shared" si="8"/>
        <v>500.17</v>
      </c>
      <c r="I128" s="104">
        <f t="shared" si="7"/>
        <v>3.6588476066014534E-5</v>
      </c>
      <c r="J128" s="45">
        <f t="shared" si="9"/>
        <v>0.99962017464737296</v>
      </c>
    </row>
    <row r="129" spans="1:10" s="9" customFormat="1" ht="15" customHeight="1">
      <c r="A129" s="41" t="s">
        <v>95</v>
      </c>
      <c r="B129" s="22">
        <v>30174</v>
      </c>
      <c r="C129" s="12" t="s">
        <v>265</v>
      </c>
      <c r="D129" s="25"/>
      <c r="E129" s="64" t="s">
        <v>43</v>
      </c>
      <c r="F129" s="65">
        <v>1</v>
      </c>
      <c r="G129" s="32">
        <v>491.69</v>
      </c>
      <c r="H129" s="17">
        <f t="shared" si="8"/>
        <v>491.69</v>
      </c>
      <c r="I129" s="104">
        <f t="shared" si="7"/>
        <v>3.5968146424013212E-5</v>
      </c>
      <c r="J129" s="45">
        <f t="shared" si="9"/>
        <v>0.999656142793797</v>
      </c>
    </row>
    <row r="130" spans="1:10" s="9" customFormat="1" ht="15" customHeight="1">
      <c r="A130" s="41" t="s">
        <v>102</v>
      </c>
      <c r="B130" s="22">
        <v>30342</v>
      </c>
      <c r="C130" s="12" t="s">
        <v>273</v>
      </c>
      <c r="D130" s="25"/>
      <c r="E130" s="64" t="s">
        <v>43</v>
      </c>
      <c r="F130" s="65">
        <v>2</v>
      </c>
      <c r="G130" s="32">
        <v>205.35</v>
      </c>
      <c r="H130" s="17">
        <f t="shared" si="8"/>
        <v>410.7</v>
      </c>
      <c r="I130" s="104">
        <f t="shared" si="7"/>
        <v>3.0043559430417996E-5</v>
      </c>
      <c r="J130" s="45">
        <f t="shared" si="9"/>
        <v>0.99968618635322737</v>
      </c>
    </row>
    <row r="131" spans="1:10" s="9" customFormat="1" ht="15" customHeight="1">
      <c r="A131" s="39" t="s">
        <v>37</v>
      </c>
      <c r="B131" s="11" t="s">
        <v>206</v>
      </c>
      <c r="C131" s="12" t="s">
        <v>122</v>
      </c>
      <c r="D131" s="13" t="s">
        <v>133</v>
      </c>
      <c r="E131" s="14" t="s">
        <v>47</v>
      </c>
      <c r="F131" s="15">
        <v>7</v>
      </c>
      <c r="G131" s="17">
        <v>57.97</v>
      </c>
      <c r="H131" s="17">
        <f t="shared" si="8"/>
        <v>405.79</v>
      </c>
      <c r="I131" s="104">
        <f t="shared" si="7"/>
        <v>2.9684382715532797E-5</v>
      </c>
      <c r="J131" s="45">
        <f t="shared" si="9"/>
        <v>0.99971587073594292</v>
      </c>
    </row>
    <row r="132" spans="1:10" s="9" customFormat="1" ht="15" customHeight="1">
      <c r="A132" s="41" t="s">
        <v>88</v>
      </c>
      <c r="B132" s="22">
        <v>30150</v>
      </c>
      <c r="C132" s="12" t="s">
        <v>258</v>
      </c>
      <c r="D132" s="25"/>
      <c r="E132" s="64" t="s">
        <v>43</v>
      </c>
      <c r="F132" s="65">
        <v>1</v>
      </c>
      <c r="G132" s="32">
        <v>381.49</v>
      </c>
      <c r="H132" s="17">
        <f t="shared" si="8"/>
        <v>381.49</v>
      </c>
      <c r="I132" s="104">
        <f t="shared" si="7"/>
        <v>2.7906787161212958E-5</v>
      </c>
      <c r="J132" s="45">
        <f t="shared" si="9"/>
        <v>0.99974377752310417</v>
      </c>
    </row>
    <row r="133" spans="1:10" s="9" customFormat="1" ht="15" customHeight="1">
      <c r="A133" s="41" t="s">
        <v>92</v>
      </c>
      <c r="B133" s="22">
        <v>30228</v>
      </c>
      <c r="C133" s="12" t="s">
        <v>262</v>
      </c>
      <c r="D133" s="25"/>
      <c r="E133" s="64" t="s">
        <v>43</v>
      </c>
      <c r="F133" s="65">
        <v>1</v>
      </c>
      <c r="G133" s="32">
        <v>376.68</v>
      </c>
      <c r="H133" s="17">
        <f t="shared" si="8"/>
        <v>376.68</v>
      </c>
      <c r="I133" s="104">
        <f t="shared" si="7"/>
        <v>2.7554925654370226E-5</v>
      </c>
      <c r="J133" s="45">
        <f t="shared" si="9"/>
        <v>0.99977133244875849</v>
      </c>
    </row>
    <row r="134" spans="1:10" s="9" customFormat="1" ht="15" customHeight="1">
      <c r="A134" s="41" t="s">
        <v>90</v>
      </c>
      <c r="B134" s="22">
        <v>30172</v>
      </c>
      <c r="C134" s="12" t="s">
        <v>260</v>
      </c>
      <c r="D134" s="25"/>
      <c r="E134" s="64" t="s">
        <v>43</v>
      </c>
      <c r="F134" s="65">
        <v>1</v>
      </c>
      <c r="G134" s="32">
        <v>369.62</v>
      </c>
      <c r="H134" s="17">
        <f t="shared" si="8"/>
        <v>369.62</v>
      </c>
      <c r="I134" s="104">
        <f t="shared" si="7"/>
        <v>2.7038471966571952E-5</v>
      </c>
      <c r="J134" s="45">
        <f t="shared" si="9"/>
        <v>0.9997983709207251</v>
      </c>
    </row>
    <row r="135" spans="1:10" s="9" customFormat="1" ht="15" customHeight="1">
      <c r="A135" s="41" t="s">
        <v>96</v>
      </c>
      <c r="B135" s="22">
        <v>30230</v>
      </c>
      <c r="C135" s="12" t="s">
        <v>266</v>
      </c>
      <c r="D135" s="25"/>
      <c r="E135" s="64" t="s">
        <v>43</v>
      </c>
      <c r="F135" s="65">
        <v>1</v>
      </c>
      <c r="G135" s="32">
        <v>347.57</v>
      </c>
      <c r="H135" s="17">
        <f t="shared" si="8"/>
        <v>347.57</v>
      </c>
      <c r="I135" s="104">
        <f t="shared" si="7"/>
        <v>2.5425468593207654E-5</v>
      </c>
      <c r="J135" s="45">
        <f t="shared" si="9"/>
        <v>0.99982379638931829</v>
      </c>
    </row>
    <row r="136" spans="1:10" s="9" customFormat="1" ht="15" customHeight="1">
      <c r="A136" s="39" t="s">
        <v>150</v>
      </c>
      <c r="B136" s="11" t="s">
        <v>64</v>
      </c>
      <c r="C136" s="19" t="s">
        <v>359</v>
      </c>
      <c r="D136" s="25"/>
      <c r="E136" s="23" t="s">
        <v>43</v>
      </c>
      <c r="F136" s="17">
        <v>4</v>
      </c>
      <c r="G136" s="16">
        <v>80.38</v>
      </c>
      <c r="H136" s="17">
        <f t="shared" si="8"/>
        <v>321.52</v>
      </c>
      <c r="I136" s="104">
        <f t="shared" si="7"/>
        <v>2.3519856898144617E-5</v>
      </c>
      <c r="J136" s="45">
        <f t="shared" si="9"/>
        <v>0.99984731624621648</v>
      </c>
    </row>
    <row r="137" spans="1:10" s="9" customFormat="1" ht="15" customHeight="1">
      <c r="A137" s="41" t="s">
        <v>99</v>
      </c>
      <c r="B137" s="22">
        <v>30186</v>
      </c>
      <c r="C137" s="12" t="s">
        <v>270</v>
      </c>
      <c r="D137" s="25"/>
      <c r="E137" s="64" t="s">
        <v>43</v>
      </c>
      <c r="F137" s="65">
        <v>1</v>
      </c>
      <c r="G137" s="32">
        <v>305.75</v>
      </c>
      <c r="H137" s="17">
        <f t="shared" si="8"/>
        <v>305.75</v>
      </c>
      <c r="I137" s="104">
        <f t="shared" si="7"/>
        <v>2.2366248589847341E-5</v>
      </c>
      <c r="J137" s="45">
        <f t="shared" si="9"/>
        <v>0.99986968249480634</v>
      </c>
    </row>
    <row r="138" spans="1:10" s="9" customFormat="1" ht="15" customHeight="1">
      <c r="A138" s="40" t="s">
        <v>154</v>
      </c>
      <c r="B138" s="22" t="s">
        <v>353</v>
      </c>
      <c r="C138" s="12" t="s">
        <v>284</v>
      </c>
      <c r="D138" s="25"/>
      <c r="E138" s="64" t="s">
        <v>23</v>
      </c>
      <c r="F138" s="65">
        <v>450</v>
      </c>
      <c r="G138" s="32">
        <v>0.56999999999999995</v>
      </c>
      <c r="H138" s="17">
        <f t="shared" si="8"/>
        <v>256.5</v>
      </c>
      <c r="I138" s="104">
        <f t="shared" si="7"/>
        <v>1.8763508628931619E-5</v>
      </c>
      <c r="J138" s="45">
        <f t="shared" si="9"/>
        <v>0.99988844600343529</v>
      </c>
    </row>
    <row r="139" spans="1:10" s="9" customFormat="1" ht="15" customHeight="1">
      <c r="A139" s="41" t="s">
        <v>100</v>
      </c>
      <c r="B139" s="22">
        <v>30190</v>
      </c>
      <c r="C139" s="12" t="s">
        <v>271</v>
      </c>
      <c r="D139" s="25"/>
      <c r="E139" s="64" t="s">
        <v>43</v>
      </c>
      <c r="F139" s="65">
        <v>1</v>
      </c>
      <c r="G139" s="32">
        <v>238.05</v>
      </c>
      <c r="H139" s="17">
        <f t="shared" si="8"/>
        <v>238.05</v>
      </c>
      <c r="I139" s="104">
        <f t="shared" si="7"/>
        <v>1.7413852745096189E-5</v>
      </c>
      <c r="J139" s="45">
        <f t="shared" si="9"/>
        <v>0.99990585985618041</v>
      </c>
    </row>
    <row r="140" spans="1:10" s="9" customFormat="1" ht="15" customHeight="1">
      <c r="A140" s="41" t="s">
        <v>279</v>
      </c>
      <c r="B140" s="22">
        <v>30362</v>
      </c>
      <c r="C140" s="12" t="s">
        <v>276</v>
      </c>
      <c r="D140" s="25"/>
      <c r="E140" s="64" t="s">
        <v>43</v>
      </c>
      <c r="F140" s="65">
        <v>1</v>
      </c>
      <c r="G140" s="32">
        <v>232.98</v>
      </c>
      <c r="H140" s="17">
        <f t="shared" si="8"/>
        <v>232.98</v>
      </c>
      <c r="I140" s="104">
        <f t="shared" si="7"/>
        <v>1.7042971697343035E-5</v>
      </c>
      <c r="J140" s="45">
        <f t="shared" si="9"/>
        <v>0.99992290282787777</v>
      </c>
    </row>
    <row r="141" spans="1:10" s="9" customFormat="1" ht="15" customHeight="1">
      <c r="A141" s="39" t="s">
        <v>26</v>
      </c>
      <c r="B141" s="11" t="s">
        <v>183</v>
      </c>
      <c r="C141" s="19" t="s">
        <v>107</v>
      </c>
      <c r="D141" s="13" t="s">
        <v>129</v>
      </c>
      <c r="E141" s="14" t="s">
        <v>24</v>
      </c>
      <c r="F141" s="15">
        <v>137.06800000000001</v>
      </c>
      <c r="G141" s="16">
        <v>1.63</v>
      </c>
      <c r="H141" s="17">
        <f t="shared" si="8"/>
        <v>223.42</v>
      </c>
      <c r="I141" s="104">
        <f t="shared" si="7"/>
        <v>1.634363780848305E-5</v>
      </c>
      <c r="J141" s="45">
        <f t="shared" si="9"/>
        <v>0.99993924646568622</v>
      </c>
    </row>
    <row r="142" spans="1:10" s="9" customFormat="1" ht="15" customHeight="1">
      <c r="A142" s="41" t="s">
        <v>97</v>
      </c>
      <c r="B142" s="22">
        <v>30242</v>
      </c>
      <c r="C142" s="12" t="s">
        <v>267</v>
      </c>
      <c r="D142" s="25"/>
      <c r="E142" s="64" t="s">
        <v>43</v>
      </c>
      <c r="F142" s="65">
        <v>2</v>
      </c>
      <c r="G142" s="32">
        <v>102.58</v>
      </c>
      <c r="H142" s="17">
        <f t="shared" si="8"/>
        <v>205.16</v>
      </c>
      <c r="I142" s="104">
        <f t="shared" si="7"/>
        <v>1.5007880819928309E-5</v>
      </c>
      <c r="J142" s="45">
        <f t="shared" si="9"/>
        <v>0.99995425434650609</v>
      </c>
    </row>
    <row r="143" spans="1:10" s="9" customFormat="1" ht="15" customHeight="1">
      <c r="A143" s="39" t="s">
        <v>253</v>
      </c>
      <c r="B143" s="18" t="s">
        <v>59</v>
      </c>
      <c r="C143" s="19" t="s">
        <v>219</v>
      </c>
      <c r="D143" s="21" t="s">
        <v>296</v>
      </c>
      <c r="E143" s="14" t="s">
        <v>47</v>
      </c>
      <c r="F143" s="15">
        <v>16</v>
      </c>
      <c r="G143" s="16">
        <v>11.73</v>
      </c>
      <c r="H143" s="17">
        <f t="shared" si="8"/>
        <v>187.68</v>
      </c>
      <c r="I143" s="104">
        <f>H143/$H$149</f>
        <v>1.3729182454104822E-5</v>
      </c>
      <c r="J143" s="45">
        <f t="shared" si="9"/>
        <v>0.99996798352896021</v>
      </c>
    </row>
    <row r="144" spans="1:10" s="9" customFormat="1" ht="15" customHeight="1">
      <c r="A144" s="39" t="s">
        <v>305</v>
      </c>
      <c r="B144" s="11" t="s">
        <v>64</v>
      </c>
      <c r="C144" s="19" t="s">
        <v>360</v>
      </c>
      <c r="D144" s="25"/>
      <c r="E144" s="23" t="s">
        <v>43</v>
      </c>
      <c r="F144" s="17">
        <v>4</v>
      </c>
      <c r="G144" s="16">
        <v>42.87</v>
      </c>
      <c r="H144" s="17">
        <f t="shared" si="8"/>
        <v>171.48</v>
      </c>
      <c r="I144" s="104">
        <f>H144/$H$149</f>
        <v>1.2544118751224929E-5</v>
      </c>
      <c r="J144" s="45">
        <f t="shared" si="9"/>
        <v>0.99998052764771139</v>
      </c>
    </row>
    <row r="145" spans="1:10" s="9" customFormat="1" ht="15" customHeight="1">
      <c r="A145" s="41" t="s">
        <v>98</v>
      </c>
      <c r="B145" s="22">
        <v>30254</v>
      </c>
      <c r="C145" s="12" t="s">
        <v>268</v>
      </c>
      <c r="D145" s="25"/>
      <c r="E145" s="64" t="s">
        <v>43</v>
      </c>
      <c r="F145" s="65">
        <v>2</v>
      </c>
      <c r="G145" s="32">
        <v>62.74</v>
      </c>
      <c r="H145" s="17">
        <f t="shared" si="8"/>
        <v>125.48</v>
      </c>
      <c r="I145" s="104">
        <f>H145/$H$149</f>
        <v>9.1791230516894346E-6</v>
      </c>
      <c r="J145" s="45">
        <f t="shared" si="9"/>
        <v>0.99998970677076304</v>
      </c>
    </row>
    <row r="146" spans="1:10" s="9" customFormat="1" ht="15" customHeight="1">
      <c r="A146" s="39" t="s">
        <v>236</v>
      </c>
      <c r="B146" s="11" t="s">
        <v>64</v>
      </c>
      <c r="C146" s="19" t="s">
        <v>211</v>
      </c>
      <c r="D146" s="21" t="s">
        <v>291</v>
      </c>
      <c r="E146" s="14" t="s">
        <v>24</v>
      </c>
      <c r="F146" s="15">
        <v>40</v>
      </c>
      <c r="G146" s="16">
        <v>2.67</v>
      </c>
      <c r="H146" s="17">
        <f t="shared" si="8"/>
        <v>106.8</v>
      </c>
      <c r="I146" s="104">
        <f>H146/$H$149</f>
        <v>7.812642189356323E-6</v>
      </c>
      <c r="J146" s="45">
        <f t="shared" si="9"/>
        <v>0.99999751941295245</v>
      </c>
    </row>
    <row r="147" spans="1:10" s="9" customFormat="1" ht="15" customHeight="1">
      <c r="A147" s="41" t="s">
        <v>277</v>
      </c>
      <c r="B147" s="22">
        <v>30374</v>
      </c>
      <c r="C147" s="12" t="s">
        <v>269</v>
      </c>
      <c r="D147" s="25"/>
      <c r="E147" s="64" t="s">
        <v>43</v>
      </c>
      <c r="F147" s="65">
        <v>1</v>
      </c>
      <c r="G147" s="32">
        <v>33.909999999999997</v>
      </c>
      <c r="H147" s="17">
        <f t="shared" si="8"/>
        <v>33.909999999999997</v>
      </c>
      <c r="I147" s="104">
        <f>H147/$H$149</f>
        <v>2.4805870472010574E-6</v>
      </c>
      <c r="J147" s="45">
        <f t="shared" si="9"/>
        <v>0.99999999999999967</v>
      </c>
    </row>
    <row r="148" spans="1:10" s="9" customFormat="1" ht="15" customHeight="1">
      <c r="A148" s="39"/>
      <c r="B148" s="11"/>
      <c r="C148" s="19"/>
      <c r="D148" s="25"/>
      <c r="E148" s="23"/>
      <c r="F148" s="17"/>
      <c r="G148" s="16"/>
      <c r="H148" s="17"/>
      <c r="I148" s="75"/>
      <c r="J148" s="76"/>
    </row>
    <row r="149" spans="1:10" s="9" customFormat="1" ht="15" customHeight="1">
      <c r="A149" s="42"/>
      <c r="B149" s="18"/>
      <c r="C149" s="27" t="s">
        <v>14</v>
      </c>
      <c r="D149" s="25"/>
      <c r="E149" s="28"/>
      <c r="F149" s="15"/>
      <c r="G149" s="16"/>
      <c r="H149" s="36">
        <f>SUM(H5:H148)</f>
        <v>13670151.200000003</v>
      </c>
      <c r="I149" s="75"/>
      <c r="J149" s="76"/>
    </row>
    <row r="150" spans="1:10" s="9" customFormat="1" ht="15" customHeight="1">
      <c r="A150" s="42"/>
      <c r="B150" s="18"/>
      <c r="C150" s="27"/>
      <c r="D150" s="25"/>
      <c r="E150" s="28"/>
      <c r="F150" s="15"/>
      <c r="G150" s="16"/>
      <c r="H150" s="36"/>
      <c r="I150" s="75"/>
      <c r="J150" s="76"/>
    </row>
    <row r="151" spans="1:10" s="9" customFormat="1" ht="15" customHeight="1">
      <c r="A151" s="43"/>
      <c r="B151" s="18"/>
      <c r="C151" s="37"/>
      <c r="D151" s="25"/>
      <c r="E151" s="28"/>
      <c r="F151" s="15"/>
      <c r="G151" s="16"/>
      <c r="H151" s="36"/>
      <c r="I151" s="75"/>
      <c r="J151" s="76"/>
    </row>
    <row r="152" spans="1:10" s="9" customFormat="1" ht="15" customHeight="1">
      <c r="A152" s="42"/>
      <c r="B152" s="18"/>
      <c r="C152" s="27"/>
      <c r="D152" s="25"/>
      <c r="E152" s="28"/>
      <c r="F152" s="15"/>
      <c r="G152" s="16"/>
      <c r="H152" s="36"/>
      <c r="I152" s="75"/>
      <c r="J152" s="76"/>
    </row>
    <row r="153" spans="1:10" s="9" customFormat="1" ht="15" customHeight="1">
      <c r="A153" s="42"/>
      <c r="B153" s="18"/>
      <c r="C153" s="27"/>
      <c r="D153" s="25"/>
      <c r="E153" s="28"/>
      <c r="F153" s="15"/>
      <c r="G153" s="16"/>
      <c r="H153" s="36"/>
      <c r="I153" s="75"/>
      <c r="J153" s="76"/>
    </row>
    <row r="154" spans="1:10" s="9" customFormat="1" ht="15" customHeight="1">
      <c r="A154" s="42"/>
      <c r="B154" s="18"/>
      <c r="C154" s="27"/>
      <c r="D154" s="25"/>
      <c r="E154" s="28"/>
      <c r="F154" s="15"/>
      <c r="G154" s="16"/>
      <c r="H154" s="36"/>
      <c r="I154" s="75"/>
      <c r="J154" s="76"/>
    </row>
    <row r="155" spans="1:10" s="9" customFormat="1" ht="15" customHeight="1">
      <c r="A155" s="42"/>
      <c r="B155" s="18"/>
      <c r="C155" s="27"/>
      <c r="D155" s="25"/>
      <c r="E155" s="28"/>
      <c r="F155" s="15"/>
      <c r="G155" s="16"/>
      <c r="H155" s="36"/>
      <c r="I155" s="75"/>
      <c r="J155" s="76"/>
    </row>
    <row r="156" spans="1:10" s="9" customFormat="1" ht="15" customHeight="1">
      <c r="A156" s="42"/>
      <c r="B156" s="18"/>
      <c r="C156" s="27"/>
      <c r="D156" s="25"/>
      <c r="E156" s="28"/>
      <c r="F156" s="15"/>
      <c r="G156" s="16"/>
      <c r="H156" s="36"/>
      <c r="I156" s="75"/>
      <c r="J156" s="76"/>
    </row>
    <row r="157" spans="1:10" s="9" customFormat="1" ht="15" customHeight="1">
      <c r="A157" s="42"/>
      <c r="B157" s="18"/>
      <c r="C157" s="27"/>
      <c r="D157" s="25"/>
      <c r="E157" s="28"/>
      <c r="F157" s="15"/>
      <c r="G157" s="16"/>
      <c r="H157" s="36"/>
      <c r="I157" s="75"/>
      <c r="J157" s="76"/>
    </row>
    <row r="158" spans="1:10" s="9" customFormat="1" ht="15" customHeight="1" thickBot="1">
      <c r="A158" s="42"/>
      <c r="B158" s="18"/>
      <c r="C158" s="27"/>
      <c r="D158" s="25"/>
      <c r="E158" s="28"/>
      <c r="F158" s="15"/>
      <c r="G158" s="16"/>
      <c r="H158" s="36"/>
      <c r="I158" s="75"/>
      <c r="J158" s="76"/>
    </row>
    <row r="159" spans="1:10" s="8" customFormat="1" ht="15" customHeight="1">
      <c r="A159" s="224"/>
      <c r="B159" s="225"/>
      <c r="C159" s="230" t="s">
        <v>391</v>
      </c>
      <c r="D159" s="231"/>
      <c r="E159" s="234" t="s">
        <v>163</v>
      </c>
      <c r="F159" s="235"/>
      <c r="G159" s="235"/>
      <c r="H159" s="235"/>
      <c r="I159" s="235"/>
      <c r="J159" s="236"/>
    </row>
    <row r="160" spans="1:10" s="8" customFormat="1" ht="15" customHeight="1">
      <c r="A160" s="226"/>
      <c r="B160" s="227"/>
      <c r="C160" s="232"/>
      <c r="D160" s="233"/>
      <c r="E160" s="237"/>
      <c r="F160" s="238"/>
      <c r="G160" s="238"/>
      <c r="H160" s="238"/>
      <c r="I160" s="238"/>
      <c r="J160" s="239"/>
    </row>
    <row r="161" spans="1:10" s="8" customFormat="1" ht="15" customHeight="1">
      <c r="A161" s="226"/>
      <c r="B161" s="227"/>
      <c r="C161" s="232"/>
      <c r="D161" s="233"/>
      <c r="E161" s="240"/>
      <c r="F161" s="241"/>
      <c r="G161" s="241"/>
      <c r="H161" s="241"/>
      <c r="I161" s="241"/>
      <c r="J161" s="242"/>
    </row>
    <row r="162" spans="1:10" s="8" customFormat="1" ht="15" customHeight="1" thickBot="1">
      <c r="A162" s="228"/>
      <c r="B162" s="229"/>
      <c r="C162" s="29"/>
      <c r="D162" s="30" t="s">
        <v>255</v>
      </c>
      <c r="E162" s="243" t="s">
        <v>288</v>
      </c>
      <c r="F162" s="244"/>
      <c r="G162" s="244"/>
      <c r="H162" s="245"/>
      <c r="I162" s="246" t="s">
        <v>352</v>
      </c>
      <c r="J162" s="247"/>
    </row>
  </sheetData>
  <mergeCells count="27">
    <mergeCell ref="A159:B162"/>
    <mergeCell ref="C159:D161"/>
    <mergeCell ref="E159:J161"/>
    <mergeCell ref="E162:H162"/>
    <mergeCell ref="I162:J162"/>
    <mergeCell ref="A52:B55"/>
    <mergeCell ref="C52:D54"/>
    <mergeCell ref="E52:J54"/>
    <mergeCell ref="E55:H55"/>
    <mergeCell ref="I55:J55"/>
    <mergeCell ref="A104:B107"/>
    <mergeCell ref="C104:D106"/>
    <mergeCell ref="E104:J106"/>
    <mergeCell ref="E107:H107"/>
    <mergeCell ref="I107:J107"/>
    <mergeCell ref="A1:A4"/>
    <mergeCell ref="I1:I4"/>
    <mergeCell ref="J1:J4"/>
    <mergeCell ref="H1:H2"/>
    <mergeCell ref="G3:G4"/>
    <mergeCell ref="B1:B4"/>
    <mergeCell ref="G1:G2"/>
    <mergeCell ref="H3:H4"/>
    <mergeCell ref="E1:E4"/>
    <mergeCell ref="F1:F4"/>
    <mergeCell ref="C1:C4"/>
    <mergeCell ref="D1:D4"/>
  </mergeCells>
  <printOptions horizontalCentered="1" verticalCentered="1"/>
  <pageMargins left="0.78740157480314965" right="0.39370078740157483" top="0.39370078740157483" bottom="0.39370078740157483" header="0.19685039370078741" footer="0.19685039370078741"/>
  <pageSetup paperSize="9" scale="60" orientation="landscape" r:id="rId1"/>
  <headerFooter alignWithMargins="0"/>
  <rowBreaks count="2" manualBreakCount="2">
    <brk id="55" max="16383" man="1"/>
    <brk id="107" max="16383" man="1"/>
  </rowBreaks>
  <drawing r:id="rId2"/>
  <legacyDrawing r:id="rId3"/>
  <oleObjects>
    <oleObject progId="CorelDRAW.Graphic.12" shapeId="70657" r:id="rId4"/>
    <oleObject progId="CorelDRAW.Graphic.12" shapeId="70658" r:id="rId5"/>
    <oleObject progId="CorelDRAW.Graphic.12" shapeId="70659" r:id="rId6"/>
    <oleObject progId="CorelDRAW.Graphic.12" shapeId="70660" r:id="rId7"/>
    <oleObject progId="CorelDRAW.Graphic.12" shapeId="70661" r:id="rId8"/>
    <oleObject progId="CorelDRAW.Graphic.12" shapeId="70662" r:id="rId9"/>
    <oleObject progId="CorelDRAW.Graphic.12" shapeId="70663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 FÍSICO-FINANCEIRO</vt:lpstr>
      <vt:lpstr>CURVA ABC</vt:lpstr>
      <vt:lpstr>'CRONOGRAMA FÍSICO-FINANCEIRO'!Area_de_impressao</vt:lpstr>
      <vt:lpstr>'CURVA ABC'!Area_de_impressao</vt:lpstr>
      <vt:lpstr>'CURVA ABC'!Titulos_de_impressao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Prodetur</cp:lastModifiedBy>
  <cp:lastPrinted>2012-02-02T20:49:29Z</cp:lastPrinted>
  <dcterms:created xsi:type="dcterms:W3CDTF">1999-10-14T04:58:15Z</dcterms:created>
  <dcterms:modified xsi:type="dcterms:W3CDTF">2012-02-03T13:52:30Z</dcterms:modified>
</cp:coreProperties>
</file>