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25" windowHeight="9735" tabRatio="698"/>
  </bookViews>
  <sheets>
    <sheet name="Orçamento " sheetId="1" r:id="rId1"/>
  </sheets>
  <definedNames>
    <definedName name="_xlnm.Print_Area" localSheetId="0">'Orçamento '!$A$1:$J$58</definedName>
    <definedName name="_xlnm.Print_Titles" localSheetId="0">'Orçamento '!$1:$9</definedName>
  </definedNames>
  <calcPr calcId="144525"/>
</workbook>
</file>

<file path=xl/calcChain.xml><?xml version="1.0" encoding="utf-8"?>
<calcChain xmlns="http://schemas.openxmlformats.org/spreadsheetml/2006/main">
  <c r="J10" i="1" l="1"/>
  <c r="J19" i="1"/>
  <c r="J26" i="1"/>
  <c r="J31" i="1"/>
  <c r="J33" i="1"/>
  <c r="J38" i="1"/>
  <c r="J46" i="1"/>
  <c r="J50" i="1"/>
  <c r="J54" i="1"/>
  <c r="G37" i="1" l="1"/>
  <c r="G16" i="1" l="1"/>
  <c r="G11" i="1"/>
  <c r="G17" i="1" l="1"/>
  <c r="G18" i="1" l="1"/>
  <c r="G36" i="1" l="1"/>
  <c r="G12" i="1" l="1"/>
  <c r="G32" i="1" l="1"/>
  <c r="J58" i="1" l="1"/>
</calcChain>
</file>

<file path=xl/sharedStrings.xml><?xml version="1.0" encoding="utf-8"?>
<sst xmlns="http://schemas.openxmlformats.org/spreadsheetml/2006/main" count="221" uniqueCount="151">
  <si>
    <r>
      <t>OBRA:</t>
    </r>
    <r>
      <rPr>
        <sz val="9"/>
        <rFont val="Arial"/>
        <family val="2"/>
      </rPr>
      <t xml:space="preserve"> Urbanização da Enoteca</t>
    </r>
  </si>
  <si>
    <t xml:space="preserve">DATA: </t>
  </si>
  <si>
    <r>
      <t>LOCAL:</t>
    </r>
    <r>
      <rPr>
        <sz val="9"/>
        <rFont val="Arial"/>
        <family val="2"/>
      </rPr>
      <t xml:space="preserve">  Vermelhos, Lagoa Grande/PE</t>
    </r>
  </si>
  <si>
    <t>Leis sociais =</t>
  </si>
  <si>
    <t>BDI =</t>
  </si>
  <si>
    <t>PLANILHA ORÇAMENTÁRIA</t>
  </si>
  <si>
    <t>ITEM</t>
  </si>
  <si>
    <t>CÓDIGO</t>
  </si>
  <si>
    <t>TABELA</t>
  </si>
  <si>
    <t>DESCRIÇÃO</t>
  </si>
  <si>
    <t>UNID.</t>
  </si>
  <si>
    <t>QUANT.</t>
  </si>
  <si>
    <t>PREÇO (R$)</t>
  </si>
  <si>
    <t>TOTAL</t>
  </si>
  <si>
    <t>CANTEIRO DE OBRAS</t>
  </si>
  <si>
    <t>SINAPI</t>
  </si>
  <si>
    <t>PLACA DE OBRA EM CHAPA DE ACO GALVANIZADO</t>
  </si>
  <si>
    <t>-</t>
  </si>
  <si>
    <t>MOBILIZAÇÃO E DESMOBILIZAÇÃO</t>
  </si>
  <si>
    <t>ADMINISTRAÇÃO LOCAL</t>
  </si>
  <si>
    <t>BARRACAO PARA DEPOSITO EM TABUAS DE MADEIRA, COBERTURA EMFIBROCIMENTO 4 MM,  INCLUSO PISO ARGAMASSA TRAÇO 1:6 (CIMENTO E AREIA)</t>
  </si>
  <si>
    <t>TAPUME DE CHAPA DE MADEIRA COMPENSADA, E= 6MM, COM PINTURA A CAL EREAPROVEITAMENTO DE 2X</t>
  </si>
  <si>
    <t>MOVIMENTO DE TERRA</t>
  </si>
  <si>
    <t>REGULARIZACAO DE SUPERFICIES EM TERRA COM MOTONIVELADORA</t>
  </si>
  <si>
    <t>ESCAVACAO MANUAL DE VALAS EM TERRA COMPACTA, PROF. DE 0 M &lt; H &lt;= 1M</t>
  </si>
  <si>
    <t>M3</t>
  </si>
  <si>
    <t>ATERRO APILOADO(MANUAL) EM CAMADAS DE 20 CM COM MATERIAL DEEMPRÉSTIMO.</t>
  </si>
  <si>
    <t>CORTE E ATERRO COMPENSADO</t>
  </si>
  <si>
    <t>MEIO FIO</t>
  </si>
  <si>
    <t>PAVIMENTAÇÃO</t>
  </si>
  <si>
    <t>REGULARIZACAO E COMPACTACAO DE SUBLEITO ATE 20 CM DE ESPESSURA</t>
  </si>
  <si>
    <t>BASE DE SOLO ESTABILIZADO SEM MISTURA, COMPACTACAO 100% PROCTOR NORMAL, EXCLUSIVE ESCAVACAO, CARGA E TRANSPORTE DO SOLO</t>
  </si>
  <si>
    <t>INSTALAÇÕES ELÉTRICAS</t>
  </si>
  <si>
    <t>ENTRADA DE ENERGIA ELÉTRICA AÉREA MONOFÁSICA 50A COM POSTE DE CONCRETO, INCLUSIVE CABEAMENTO, CAIXA DE PROTEÇÃO PARA MEDIDOR EATERRAMENTO.</t>
  </si>
  <si>
    <t>POSTE DE ACO CONICO CONTINUO RETO, FLANGEADO, H=9M - FORNECIMENTOE INSTALACAO</t>
  </si>
  <si>
    <t>CHUMBADOR DE AÇO PARA FIXAÇÃO DE POSTE DE ACO RETO OU CURVO 7 A 9M COM FLANGE - FORNECIMENTO E INSTALACAO</t>
  </si>
  <si>
    <t>CAIXA DE PASSGEM 50X50X60 FUNDO BRITA C/ TAMPA</t>
  </si>
  <si>
    <t>ELETRODUTO DE PVC RIGIDO ROSCAVEL DN 20MM (3/4") INCL CONEXOES,FORNECIMENTO E INSTALACAO</t>
  </si>
  <si>
    <t>CABO DE COBRE ISOLADO PVC 450/750V 2,5MM2 RESISTENTE A CHAMA -FORNECIMENTO E INSTALACAO</t>
  </si>
  <si>
    <t>REFLETOR REDONDO EM ALUMINIO COM SUPORTE E ALCA REGULAVEL PARA FIXACAO, COM LAMPADA VAPOR DE MERCURIO 250W</t>
  </si>
  <si>
    <t>URBANIZAÇÃO</t>
  </si>
  <si>
    <t>PLANTIO DE GRAMA ESMERALDA EM ROLO</t>
  </si>
  <si>
    <t>BANCO DE CONCRETO EM ALVENARIA DE TIJOLOS, ASSENTO EM CONCRETO ARMADO, SEM ENCOSTO, PINTADO COM TINTA ACRÍLICA, 2 DEMÃOS</t>
  </si>
  <si>
    <r>
      <t>LIXEIRA EM MADEIRA,  DIÂM. 58 CM, APOIADA EM TUBO DE FERRO</t>
    </r>
    <r>
      <rPr>
        <sz val="9"/>
        <rFont val="Symbol"/>
        <family val="1"/>
        <charset val="2"/>
      </rPr>
      <t xml:space="preserve"> f </t>
    </r>
    <r>
      <rPr>
        <sz val="9"/>
        <rFont val="Arial"/>
        <family val="2"/>
      </rPr>
      <t>15 CM</t>
    </r>
  </si>
  <si>
    <t>ACESSIBILIDADE</t>
  </si>
  <si>
    <t>RAMPA DE ACESSO PNE</t>
  </si>
  <si>
    <t>PISO TÁTIL EM PLACA CIMENTÍCIA DE ALTA RESISTÊNCIA (25X25CM), ESPESSURA 25MM</t>
  </si>
  <si>
    <t>4 S 06 200 01</t>
  </si>
  <si>
    <t>FORN. E IMPLANTAÇÃO PLACA SINALIZ. SEMI-REFLETIVA</t>
  </si>
  <si>
    <t>PINTURA</t>
  </si>
  <si>
    <t>PINTURA COM TINTA EM PO INDUSTRIALIZADA A BASE DE CAL, TRES DEMAOS</t>
  </si>
  <si>
    <t>APLICAÇÃO MANUAL DE PINTURA COM TINTA LÁTEX ACRÍLICA EM PAREDES,DUAS DEMÃOS. AF_06/2014</t>
  </si>
  <si>
    <t>PINTURA ACRILICA EM PISO CIMENTADO DUAS DEMAOS</t>
  </si>
  <si>
    <t>VALOR TOTAL - R$</t>
  </si>
  <si>
    <t>GOVERNO DE PERNAMBUCO</t>
  </si>
  <si>
    <t>SECRETARIA DE TURISMO, ESPORTES E LAZER - SETUREL/PE</t>
  </si>
  <si>
    <t>H</t>
  </si>
  <si>
    <t>Composição 1</t>
  </si>
  <si>
    <t>Composição 5</t>
  </si>
  <si>
    <t>Composição 3</t>
  </si>
  <si>
    <t>Composição 4</t>
  </si>
  <si>
    <t>m²</t>
  </si>
  <si>
    <t>un.</t>
  </si>
  <si>
    <t>m³</t>
  </si>
  <si>
    <t>m</t>
  </si>
  <si>
    <t>mês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</si>
  <si>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</si>
  <si>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</si>
  <si>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</si>
  <si>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</si>
  <si>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</si>
  <si>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</si>
  <si>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</si>
  <si>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</si>
  <si>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</si>
  <si>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73763/003</t>
  </si>
  <si>
    <t>UND</t>
  </si>
  <si>
    <t>Nov/2015</t>
  </si>
  <si>
    <t>ENGENHEIRO CIVIL DE OBRAS JÚNIOR COM ENCARGOS COMPLEMENTARES</t>
  </si>
  <si>
    <t xml:space="preserve">ENCARREGADO GERAL DE OBRAS COM ENCARGOS COMPLEMENTARES </t>
  </si>
  <si>
    <t>UNIT. S/ BDI</t>
  </si>
  <si>
    <t>UNIT. C/ BDI</t>
  </si>
  <si>
    <t>BDI</t>
  </si>
  <si>
    <t xml:space="preserve">TOPÓGRAFO COM ENCARGOS COMPLEMENTARES </t>
  </si>
  <si>
    <t xml:space="preserve">AUXILIAR DE TOPOGRAFO COM ENCARGOS COMPLEMENTARES </t>
  </si>
  <si>
    <t xml:space="preserve">VIGIA NOTURNO COM ENCARGOS COMPLEMENTARES </t>
  </si>
  <si>
    <t>74209/001</t>
  </si>
  <si>
    <t>74210/001</t>
  </si>
  <si>
    <t>74220/001</t>
  </si>
  <si>
    <t>73904/001</t>
  </si>
  <si>
    <t>73769/004</t>
  </si>
  <si>
    <t>73855/001</t>
  </si>
  <si>
    <t>73860/008</t>
  </si>
  <si>
    <t>74082/001</t>
  </si>
  <si>
    <t>74245/001</t>
  </si>
  <si>
    <t>73805/001</t>
  </si>
  <si>
    <t>BARRACAO DE OBRA PARA ALOJAMENTO/ESCRITORIO, PISO EM PINHO 3A, PAREDES EM COMPENSADO 10MM, COBERTURA EM TELHA FIBROCIMENTO 6MM, INCLUSO INST
ALACOES ELETRICAS E ESQUADRIAS. REAPROVEITADO 5 VEZES</t>
  </si>
  <si>
    <t>73960/001</t>
  </si>
  <si>
    <t>INSTAL/LIGACAO PROVISORIA ELETRICA BAIXA TENSAO P/CANT OBRA OBRA,M3-CHAVE 100A CARGA 3KWH,20CV EXCL FORN  SINALIZACAO DO CANTEIRO DE OBRAS</t>
  </si>
  <si>
    <t>TARIFA "A" ENTRE 0 E 20M3 FORNECIMENTO D'AGUA</t>
  </si>
  <si>
    <t>KW/H</t>
  </si>
  <si>
    <t>TARIFA DE ENERGIA ELETRICA COMERCIAL, BAIXA TENSAO, RELATIVA AO CONSUMO DE ATE 100 KWH, INCLUINDO ICMS, PIS/PASEP E COFINS</t>
  </si>
  <si>
    <t>DER/PE</t>
  </si>
  <si>
    <t>Composição 6</t>
  </si>
  <si>
    <t>Comp. Adm local</t>
  </si>
  <si>
    <t>PAVIMENTO EM PARALELEPIPEDO SOBRE COLCHAO DE AREIA REJUNTADO COM ARGAMASSA DE CIMENTO E AREIA NO TRAÇO 1:3 (PEDRAS PEQUENAS 30 A 35 PECAS PO
R M2)</t>
  </si>
  <si>
    <t>Composição 2</t>
  </si>
  <si>
    <t>INSTRUMENTAL DE TOPOGRAFIA</t>
  </si>
  <si>
    <t>Tabela de Consultoria do DNIT</t>
  </si>
  <si>
    <t>MEIO-FIO E SARJETA CONJUGADOS DE CONCRETO 15 MPA, 47 CM BASE X 30 CM ALTURA, MOLDADO "IN LOCO" COM EXTRUSORA</t>
  </si>
  <si>
    <r>
      <t xml:space="preserve">FONTE DE PREÇOS: </t>
    </r>
    <r>
      <rPr>
        <sz val="9"/>
        <rFont val="Arial"/>
        <family val="2"/>
      </rPr>
      <t>SINAPI/PE - Custo Composições Novembro/15 (com desoneração)</t>
    </r>
  </si>
  <si>
    <t xml:space="preserve">BLOCOS DE CONCRETO (E=0,08M) INTERTRAVADOS PRÉ-MOLDADOS FCK=35MPA C/ PIGMENTAÇÃO, ASSENTADOS SOBRE COLCHÃO DE AREIA MÉDIA (E= 6,00CM) E PREENCHIMENTO DE AREIA FINA 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</si>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</sst>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##0;###0"/>
    <numFmt numFmtId="166" formatCode="_(* #,##0.00_);_(* \(#,##0.00\);_(* \-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Symbol"/>
      <family val="1"/>
      <charset val="2"/>
    </font>
    <font>
      <b/>
      <sz val="10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9" fillId="0" borderId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96"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justify" vertical="center" wrapText="1"/>
    </xf>
    <xf numFmtId="4" fontId="2" fillId="0" borderId="2" xfId="3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vertical="center"/>
    </xf>
    <xf numFmtId="43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justify" vertical="center" wrapText="1"/>
    </xf>
    <xf numFmtId="43" fontId="3" fillId="0" borderId="9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4" fontId="3" fillId="0" borderId="5" xfId="1" applyFont="1" applyBorder="1" applyAlignment="1">
      <alignment vertical="center" wrapText="1"/>
    </xf>
    <xf numFmtId="44" fontId="5" fillId="0" borderId="0" xfId="1" applyFont="1" applyAlignment="1"/>
    <xf numFmtId="44" fontId="5" fillId="0" borderId="0" xfId="1" applyFont="1"/>
    <xf numFmtId="44" fontId="0" fillId="0" borderId="0" xfId="1" applyFont="1"/>
    <xf numFmtId="0" fontId="6" fillId="0" borderId="3" xfId="0" applyFont="1" applyBorder="1" applyAlignment="1">
      <alignment horizontal="right"/>
    </xf>
    <xf numFmtId="49" fontId="3" fillId="0" borderId="4" xfId="3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44" fontId="2" fillId="0" borderId="0" xfId="1" applyFont="1" applyBorder="1" applyAlignment="1">
      <alignment horizontal="right" vertical="center"/>
    </xf>
    <xf numFmtId="10" fontId="3" fillId="0" borderId="4" xfId="2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vertical="center"/>
    </xf>
    <xf numFmtId="44" fontId="3" fillId="4" borderId="5" xfId="1" applyFont="1" applyFill="1" applyBorder="1" applyAlignment="1">
      <alignment vertical="center" wrapText="1"/>
    </xf>
    <xf numFmtId="43" fontId="0" fillId="0" borderId="0" xfId="0" applyNumberFormat="1"/>
    <xf numFmtId="4" fontId="3" fillId="4" borderId="13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justify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3" fontId="3" fillId="4" borderId="5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4" fontId="3" fillId="0" borderId="5" xfId="1" applyFont="1" applyFill="1" applyBorder="1" applyAlignment="1">
      <alignment horizontal="center" vertical="center" wrapText="1"/>
    </xf>
    <xf numFmtId="10" fontId="3" fillId="0" borderId="5" xfId="2" applyNumberFormat="1" applyFont="1" applyFill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3" fillId="4" borderId="5" xfId="0" applyNumberFormat="1" applyFont="1" applyFill="1" applyBorder="1" applyAlignment="1">
      <alignment horizontal="center" vertical="center" wrapText="1"/>
    </xf>
    <xf numFmtId="43" fontId="3" fillId="0" borderId="9" xfId="0" applyNumberFormat="1" applyFont="1" applyBorder="1" applyAlignment="1">
      <alignment horizontal="center" vertical="center" wrapText="1"/>
    </xf>
    <xf numFmtId="10" fontId="3" fillId="0" borderId="5" xfId="2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justify" vertical="center" wrapText="1"/>
    </xf>
    <xf numFmtId="43" fontId="3" fillId="0" borderId="5" xfId="0" applyNumberFormat="1" applyFont="1" applyFill="1" applyBorder="1" applyAlignment="1">
      <alignment vertical="center" wrapText="1"/>
    </xf>
    <xf numFmtId="43" fontId="3" fillId="0" borderId="5" xfId="0" applyNumberFormat="1" applyFont="1" applyFill="1" applyBorder="1" applyAlignment="1">
      <alignment horizontal="center" vertical="center" wrapText="1"/>
    </xf>
    <xf numFmtId="44" fontId="3" fillId="0" borderId="5" xfId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166" fontId="0" fillId="0" borderId="5" xfId="10" applyFont="1" applyFill="1" applyBorder="1" applyAlignment="1" applyProtection="1">
      <alignment horizontal="right" vertical="center"/>
    </xf>
    <xf numFmtId="10" fontId="3" fillId="0" borderId="5" xfId="2" applyNumberFormat="1" applyFont="1" applyFill="1" applyBorder="1" applyAlignment="1">
      <alignment horizontal="center" vertical="center"/>
    </xf>
    <xf numFmtId="43" fontId="0" fillId="0" borderId="0" xfId="0" applyNumberFormat="1" applyFill="1"/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3" fontId="3" fillId="5" borderId="5" xfId="0" applyNumberFormat="1" applyFont="1" applyFill="1" applyBorder="1" applyAlignment="1">
      <alignment vertical="center" wrapText="1"/>
    </xf>
    <xf numFmtId="43" fontId="3" fillId="5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vertical="center"/>
    </xf>
    <xf numFmtId="43" fontId="2" fillId="5" borderId="10" xfId="0" applyNumberFormat="1" applyFont="1" applyFill="1" applyBorder="1" applyAlignment="1">
      <alignment vertical="center"/>
    </xf>
    <xf numFmtId="44" fontId="2" fillId="5" borderId="10" xfId="1" applyFont="1" applyFill="1" applyBorder="1" applyAlignment="1">
      <alignment vertical="center" wrapText="1"/>
    </xf>
    <xf numFmtId="43" fontId="2" fillId="5" borderId="10" xfId="0" applyNumberFormat="1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vertical="center"/>
    </xf>
    <xf numFmtId="44" fontId="2" fillId="5" borderId="5" xfId="1" applyFont="1" applyFill="1" applyBorder="1" applyAlignment="1">
      <alignment vertical="center"/>
    </xf>
    <xf numFmtId="44" fontId="2" fillId="5" borderId="5" xfId="1" applyFont="1" applyFill="1" applyBorder="1" applyAlignment="1">
      <alignment vertical="center" wrapText="1"/>
    </xf>
    <xf numFmtId="0" fontId="2" fillId="5" borderId="5" xfId="0" applyNumberFormat="1" applyFont="1" applyFill="1" applyBorder="1" applyAlignment="1">
      <alignment horizontal="left" vertical="center"/>
    </xf>
    <xf numFmtId="4" fontId="2" fillId="5" borderId="5" xfId="0" applyNumberFormat="1" applyFont="1" applyFill="1" applyBorder="1" applyAlignment="1">
      <alignment horizontal="justify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</cellXfs>
  <cellStyles count="14">
    <cellStyle name="Moeda" xfId="1" builtinId="4"/>
    <cellStyle name="Moeda 2" xfId="9"/>
    <cellStyle name="Normal" xfId="0" builtinId="0"/>
    <cellStyle name="Normal 2" xfId="3"/>
    <cellStyle name="Normal 2 2 2" xfId="8"/>
    <cellStyle name="Normal 2 2 2 2" xfId="12"/>
    <cellStyle name="Normal 2_composição MOB-DESMOB" xfId="13"/>
    <cellStyle name="Normal 3" xfId="4"/>
    <cellStyle name="Normal 4" xfId="7"/>
    <cellStyle name="Porcentagem" xfId="2" builtinId="5"/>
    <cellStyle name="Porcentagem 2" xfId="5"/>
    <cellStyle name="Separador de milhares 3" xfId="11"/>
    <cellStyle name="Vírgula 2" xfId="6"/>
    <cellStyle name="Vírgula 2 2" xfId="10"/>
  </cellStyles>
  <dxfs count="2">
    <dxf>
      <font>
        <b val="0"/>
        <condense val="0"/>
        <extend val="0"/>
        <color indexed="14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view="pageBreakPreview" zoomScaleSheetLayoutView="100" workbookViewId="0">
      <selection activeCell="L15" sqref="L15"/>
    </sheetView>
  </sheetViews>
  <sheetFormatPr defaultRowHeight="15" x14ac:dyDescent="0.25"/>
  <cols>
    <col min="1" max="1" width="8.140625" customWidth="1"/>
    <col min="2" max="2" width="11.28515625" customWidth="1"/>
    <col min="3" max="3" width="17.7109375" customWidth="1"/>
    <col min="4" max="4" width="8" style="1" customWidth="1"/>
    <col min="5" max="5" width="51" customWidth="1"/>
    <col min="7" max="7" width="9.7109375" bestFit="1" customWidth="1"/>
    <col min="8" max="8" width="12.5703125" style="1" customWidth="1"/>
    <col min="9" max="9" width="12.42578125" customWidth="1"/>
    <col min="10" max="10" width="14.140625" style="25" customWidth="1"/>
    <col min="11" max="11" width="17.7109375" customWidth="1"/>
    <col min="12" max="12" width="13.28515625" bestFit="1" customWidth="1"/>
    <col min="13" max="13" width="10.5703125" bestFit="1" customWidth="1"/>
    <col min="14" max="14" width="11.5703125" bestFit="1" customWidth="1"/>
    <col min="16" max="16" width="13.28515625" bestFit="1" customWidth="1"/>
  </cols>
  <sheetData>
    <row r="1" spans="1:16" s="1" customFormat="1" x14ac:dyDescent="0.25">
      <c r="A1" s="81" t="s">
        <v>54</v>
      </c>
      <c r="B1" s="81"/>
      <c r="C1" s="81"/>
      <c r="D1" s="81"/>
      <c r="E1" s="81"/>
      <c r="F1" s="81"/>
      <c r="G1" s="81"/>
      <c r="H1" s="81"/>
      <c r="I1" s="81"/>
      <c r="J1" s="81"/>
    </row>
    <row r="2" spans="1:16" s="1" customFormat="1" x14ac:dyDescent="0.25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3"/>
    </row>
    <row r="3" spans="1:16" x14ac:dyDescent="0.25">
      <c r="A3" s="5" t="s">
        <v>0</v>
      </c>
      <c r="B3" s="6"/>
      <c r="C3" s="6"/>
      <c r="D3" s="6"/>
      <c r="E3" s="6"/>
      <c r="F3" s="6"/>
      <c r="G3" s="26"/>
      <c r="H3" s="26"/>
      <c r="I3" s="26" t="s">
        <v>1</v>
      </c>
      <c r="J3" s="27" t="s">
        <v>77</v>
      </c>
    </row>
    <row r="4" spans="1:16" x14ac:dyDescent="0.25">
      <c r="A4" s="5" t="s">
        <v>2</v>
      </c>
      <c r="B4" s="6"/>
      <c r="C4" s="6"/>
      <c r="D4" s="6"/>
      <c r="E4" s="6"/>
      <c r="F4" s="6"/>
      <c r="G4" s="10"/>
      <c r="H4" s="10"/>
      <c r="I4" s="35" t="s">
        <v>3</v>
      </c>
      <c r="J4" s="34">
        <v>0.89749999999999996</v>
      </c>
    </row>
    <row r="5" spans="1:16" x14ac:dyDescent="0.25">
      <c r="A5" s="7" t="s">
        <v>110</v>
      </c>
      <c r="B5" s="11"/>
      <c r="C5" s="11"/>
      <c r="D5" s="11"/>
      <c r="E5" s="8"/>
      <c r="F5" s="9"/>
      <c r="G5" s="10"/>
      <c r="H5" s="10"/>
      <c r="I5" s="10" t="s">
        <v>4</v>
      </c>
      <c r="J5" s="34">
        <v>0.24229999999999999</v>
      </c>
    </row>
    <row r="6" spans="1:16" ht="8.25" customHeight="1" x14ac:dyDescent="0.25">
      <c r="A6" s="28"/>
      <c r="B6" s="29"/>
      <c r="C6" s="29"/>
      <c r="D6" s="29"/>
      <c r="E6" s="30"/>
      <c r="F6" s="31"/>
      <c r="G6" s="32"/>
      <c r="H6" s="32"/>
      <c r="I6" s="32"/>
      <c r="J6" s="33"/>
    </row>
    <row r="7" spans="1:16" ht="22.5" customHeight="1" x14ac:dyDescent="0.25">
      <c r="A7" s="91" t="s">
        <v>5</v>
      </c>
      <c r="B7" s="92"/>
      <c r="C7" s="92"/>
      <c r="D7" s="92"/>
      <c r="E7" s="92"/>
      <c r="F7" s="92"/>
      <c r="G7" s="92"/>
      <c r="H7" s="92"/>
      <c r="I7" s="92"/>
      <c r="J7" s="92"/>
    </row>
    <row r="8" spans="1:16" x14ac:dyDescent="0.25">
      <c r="A8" s="87" t="s">
        <v>6</v>
      </c>
      <c r="B8" s="89" t="s">
        <v>7</v>
      </c>
      <c r="C8" s="89" t="s">
        <v>8</v>
      </c>
      <c r="D8" s="89" t="s">
        <v>82</v>
      </c>
      <c r="E8" s="87" t="s">
        <v>9</v>
      </c>
      <c r="F8" s="87" t="s">
        <v>10</v>
      </c>
      <c r="G8" s="87" t="s">
        <v>11</v>
      </c>
      <c r="H8" s="93" t="s">
        <v>12</v>
      </c>
      <c r="I8" s="94"/>
      <c r="J8" s="95"/>
    </row>
    <row r="9" spans="1:16" x14ac:dyDescent="0.25">
      <c r="A9" s="88"/>
      <c r="B9" s="90"/>
      <c r="C9" s="90"/>
      <c r="D9" s="90"/>
      <c r="E9" s="88"/>
      <c r="F9" s="88"/>
      <c r="G9" s="88"/>
      <c r="H9" s="67" t="s">
        <v>80</v>
      </c>
      <c r="I9" s="67" t="s">
        <v>81</v>
      </c>
      <c r="J9" s="68" t="s">
        <v>13</v>
      </c>
      <c r="K9" s="1"/>
      <c r="L9" s="1"/>
      <c r="M9" s="1"/>
      <c r="N9" s="1"/>
      <c r="O9" s="1"/>
      <c r="P9" s="1"/>
    </row>
    <row r="10" spans="1:16" s="1" customFormat="1" x14ac:dyDescent="0.25">
      <c r="A10" s="69" t="s">
        <v>66</v>
      </c>
      <c r="B10" s="70" t="s">
        <v>19</v>
      </c>
      <c r="C10" s="70"/>
      <c r="D10" s="70"/>
      <c r="E10" s="70"/>
      <c r="F10" s="70"/>
      <c r="G10" s="71"/>
      <c r="H10" s="71"/>
      <c r="I10" s="71"/>
      <c r="J10" s="72">
        <f>SUM(J11:J18)</f>
        <v>0</v>
      </c>
    </row>
    <row r="11" spans="1:16" s="44" customFormat="1" ht="24" x14ac:dyDescent="0.25">
      <c r="A11" s="21" t="s">
        <v>112</v>
      </c>
      <c r="B11" s="45" t="s">
        <v>17</v>
      </c>
      <c r="C11" s="45" t="s">
        <v>104</v>
      </c>
      <c r="D11" s="49">
        <v>0.24229999999999999</v>
      </c>
      <c r="E11" s="47" t="s">
        <v>78</v>
      </c>
      <c r="F11" s="46" t="s">
        <v>56</v>
      </c>
      <c r="G11" s="46">
        <f>110*2</f>
        <v>220</v>
      </c>
      <c r="H11" s="46"/>
      <c r="I11" s="46"/>
      <c r="J11" s="48"/>
    </row>
    <row r="12" spans="1:16" s="44" customFormat="1" ht="24" x14ac:dyDescent="0.25">
      <c r="A12" s="21" t="s">
        <v>113</v>
      </c>
      <c r="B12" s="45" t="s">
        <v>17</v>
      </c>
      <c r="C12" s="45" t="s">
        <v>104</v>
      </c>
      <c r="D12" s="49">
        <v>0.24229999999999999</v>
      </c>
      <c r="E12" s="47" t="s">
        <v>79</v>
      </c>
      <c r="F12" s="46" t="s">
        <v>56</v>
      </c>
      <c r="G12" s="46">
        <f>220*4</f>
        <v>880</v>
      </c>
      <c r="H12" s="46"/>
      <c r="I12" s="46"/>
      <c r="J12" s="48"/>
    </row>
    <row r="13" spans="1:16" s="44" customFormat="1" x14ac:dyDescent="0.25">
      <c r="A13" s="21" t="s">
        <v>114</v>
      </c>
      <c r="B13" s="45" t="s">
        <v>17</v>
      </c>
      <c r="C13" s="45" t="s">
        <v>104</v>
      </c>
      <c r="D13" s="49">
        <v>0.24229999999999999</v>
      </c>
      <c r="E13" s="47" t="s">
        <v>83</v>
      </c>
      <c r="F13" s="46" t="s">
        <v>56</v>
      </c>
      <c r="G13" s="46">
        <v>220</v>
      </c>
      <c r="H13" s="46"/>
      <c r="I13" s="46"/>
      <c r="J13" s="48"/>
    </row>
    <row r="14" spans="1:16" s="44" customFormat="1" ht="24" x14ac:dyDescent="0.25">
      <c r="A14" s="21" t="s">
        <v>115</v>
      </c>
      <c r="B14" s="45" t="s">
        <v>17</v>
      </c>
      <c r="C14" s="45" t="s">
        <v>104</v>
      </c>
      <c r="D14" s="49">
        <v>0.24229999999999999</v>
      </c>
      <c r="E14" s="47" t="s">
        <v>84</v>
      </c>
      <c r="F14" s="46" t="s">
        <v>56</v>
      </c>
      <c r="G14" s="46">
        <v>220</v>
      </c>
      <c r="H14" s="46"/>
      <c r="I14" s="46"/>
      <c r="J14" s="48"/>
    </row>
    <row r="15" spans="1:16" s="44" customFormat="1" ht="24" x14ac:dyDescent="0.25">
      <c r="A15" s="21" t="s">
        <v>116</v>
      </c>
      <c r="B15" s="45" t="s">
        <v>17</v>
      </c>
      <c r="C15" s="45" t="s">
        <v>108</v>
      </c>
      <c r="D15" s="49">
        <v>0.24229999999999999</v>
      </c>
      <c r="E15" s="47" t="s">
        <v>107</v>
      </c>
      <c r="F15" s="46" t="s">
        <v>65</v>
      </c>
      <c r="G15" s="59">
        <v>1</v>
      </c>
      <c r="H15" s="46"/>
      <c r="I15" s="46"/>
      <c r="J15" s="48"/>
    </row>
    <row r="16" spans="1:16" s="44" customFormat="1" x14ac:dyDescent="0.25">
      <c r="A16" s="21" t="s">
        <v>117</v>
      </c>
      <c r="B16" s="45" t="s">
        <v>17</v>
      </c>
      <c r="C16" s="45" t="s">
        <v>104</v>
      </c>
      <c r="D16" s="49">
        <v>0.24229999999999999</v>
      </c>
      <c r="E16" s="47" t="s">
        <v>85</v>
      </c>
      <c r="F16" s="46" t="s">
        <v>56</v>
      </c>
      <c r="G16" s="59">
        <f>220*4*2</f>
        <v>1760</v>
      </c>
      <c r="H16" s="46"/>
      <c r="I16" s="46"/>
      <c r="J16" s="48"/>
    </row>
    <row r="17" spans="1:16" s="44" customFormat="1" x14ac:dyDescent="0.25">
      <c r="A17" s="21" t="s">
        <v>118</v>
      </c>
      <c r="B17" s="45">
        <v>14583</v>
      </c>
      <c r="C17" s="45" t="s">
        <v>15</v>
      </c>
      <c r="D17" s="49">
        <v>0.24229999999999999</v>
      </c>
      <c r="E17" s="47" t="s">
        <v>99</v>
      </c>
      <c r="F17" s="63" t="s">
        <v>25</v>
      </c>
      <c r="G17" s="60">
        <f>15*0.15*22*4</f>
        <v>198</v>
      </c>
      <c r="H17" s="64"/>
      <c r="I17" s="46"/>
      <c r="J17" s="48"/>
    </row>
    <row r="18" spans="1:16" s="44" customFormat="1" ht="36" x14ac:dyDescent="0.25">
      <c r="A18" s="21" t="s">
        <v>119</v>
      </c>
      <c r="B18" s="45">
        <v>14250</v>
      </c>
      <c r="C18" s="45" t="s">
        <v>15</v>
      </c>
      <c r="D18" s="49">
        <v>0.24229999999999999</v>
      </c>
      <c r="E18" s="47" t="s">
        <v>101</v>
      </c>
      <c r="F18" s="63" t="s">
        <v>100</v>
      </c>
      <c r="G18" s="60">
        <f>200*4</f>
        <v>800</v>
      </c>
      <c r="H18" s="64"/>
      <c r="I18" s="46"/>
      <c r="J18" s="48"/>
    </row>
    <row r="19" spans="1:16" x14ac:dyDescent="0.25">
      <c r="A19" s="69" t="s">
        <v>67</v>
      </c>
      <c r="B19" s="70" t="s">
        <v>14</v>
      </c>
      <c r="C19" s="70"/>
      <c r="D19" s="70"/>
      <c r="E19" s="70"/>
      <c r="F19" s="70"/>
      <c r="G19" s="71"/>
      <c r="H19" s="73"/>
      <c r="I19" s="71"/>
      <c r="J19" s="72">
        <f>SUM(J20:J25)</f>
        <v>0</v>
      </c>
      <c r="K19" s="1"/>
      <c r="L19" s="1"/>
      <c r="M19" s="1"/>
      <c r="N19" s="1"/>
      <c r="O19" s="1"/>
      <c r="P19" s="1"/>
    </row>
    <row r="20" spans="1:16" x14ac:dyDescent="0.25">
      <c r="A20" s="18" t="s">
        <v>120</v>
      </c>
      <c r="B20" s="3" t="s">
        <v>86</v>
      </c>
      <c r="C20" s="3" t="s">
        <v>15</v>
      </c>
      <c r="D20" s="53">
        <v>0.24229999999999999</v>
      </c>
      <c r="E20" s="4" t="s">
        <v>16</v>
      </c>
      <c r="F20" s="2" t="s">
        <v>61</v>
      </c>
      <c r="G20" s="12">
        <v>6</v>
      </c>
      <c r="H20" s="50"/>
      <c r="I20" s="22"/>
      <c r="J20" s="22"/>
      <c r="K20" s="1"/>
      <c r="L20" s="1"/>
      <c r="M20" s="1"/>
      <c r="N20" s="1"/>
      <c r="O20" s="1"/>
      <c r="P20" s="1"/>
    </row>
    <row r="21" spans="1:16" x14ac:dyDescent="0.25">
      <c r="A21" s="18" t="s">
        <v>121</v>
      </c>
      <c r="B21" s="3" t="s">
        <v>17</v>
      </c>
      <c r="C21" s="54" t="s">
        <v>57</v>
      </c>
      <c r="D21" s="53">
        <v>0.24229999999999999</v>
      </c>
      <c r="E21" s="4" t="s">
        <v>18</v>
      </c>
      <c r="F21" s="2" t="s">
        <v>62</v>
      </c>
      <c r="G21" s="12">
        <v>1</v>
      </c>
      <c r="H21" s="50"/>
      <c r="I21" s="22"/>
      <c r="J21" s="22"/>
      <c r="K21" s="1"/>
      <c r="L21" s="1"/>
      <c r="M21" s="1"/>
      <c r="N21" s="1"/>
      <c r="O21" s="1"/>
      <c r="P21" s="1"/>
    </row>
    <row r="22" spans="1:16" ht="36" x14ac:dyDescent="0.25">
      <c r="A22" s="18" t="s">
        <v>122</v>
      </c>
      <c r="B22" s="3" t="s">
        <v>87</v>
      </c>
      <c r="C22" s="3" t="s">
        <v>15</v>
      </c>
      <c r="D22" s="53">
        <v>0.24229999999999999</v>
      </c>
      <c r="E22" s="4" t="s">
        <v>20</v>
      </c>
      <c r="F22" s="2" t="s">
        <v>61</v>
      </c>
      <c r="G22" s="12">
        <v>24</v>
      </c>
      <c r="H22" s="50"/>
      <c r="I22" s="22"/>
      <c r="J22" s="22"/>
      <c r="K22" s="38"/>
      <c r="L22" s="1"/>
      <c r="M22" s="1"/>
      <c r="N22" s="38"/>
      <c r="O22" s="1"/>
      <c r="P22" s="1"/>
    </row>
    <row r="23" spans="1:16" s="44" customFormat="1" ht="66" customHeight="1" x14ac:dyDescent="0.25">
      <c r="A23" s="18" t="s">
        <v>123</v>
      </c>
      <c r="B23" s="54" t="s">
        <v>95</v>
      </c>
      <c r="C23" s="54" t="s">
        <v>15</v>
      </c>
      <c r="D23" s="61">
        <v>0.24229999999999999</v>
      </c>
      <c r="E23" s="55" t="s">
        <v>96</v>
      </c>
      <c r="F23" s="46" t="s">
        <v>61</v>
      </c>
      <c r="G23" s="56">
        <v>20</v>
      </c>
      <c r="H23" s="57"/>
      <c r="I23" s="58"/>
      <c r="J23" s="58"/>
      <c r="K23" s="62"/>
      <c r="N23" s="62"/>
    </row>
    <row r="24" spans="1:16" s="1" customFormat="1" ht="36" x14ac:dyDescent="0.25">
      <c r="A24" s="18" t="s">
        <v>124</v>
      </c>
      <c r="B24" s="3" t="s">
        <v>97</v>
      </c>
      <c r="C24" s="3" t="s">
        <v>15</v>
      </c>
      <c r="D24" s="53">
        <v>0.24229999999999999</v>
      </c>
      <c r="E24" s="4" t="s">
        <v>98</v>
      </c>
      <c r="F24" s="2" t="s">
        <v>76</v>
      </c>
      <c r="G24" s="12">
        <v>1</v>
      </c>
      <c r="H24" s="50"/>
      <c r="I24" s="22"/>
      <c r="J24" s="22"/>
      <c r="K24" s="38"/>
      <c r="N24" s="38"/>
    </row>
    <row r="25" spans="1:16" ht="24" x14ac:dyDescent="0.25">
      <c r="A25" s="18" t="s">
        <v>125</v>
      </c>
      <c r="B25" s="3" t="s">
        <v>88</v>
      </c>
      <c r="C25" s="3" t="s">
        <v>15</v>
      </c>
      <c r="D25" s="53">
        <v>0.24229999999999999</v>
      </c>
      <c r="E25" s="4" t="s">
        <v>21</v>
      </c>
      <c r="F25" s="2" t="s">
        <v>61</v>
      </c>
      <c r="G25" s="12">
        <v>946</v>
      </c>
      <c r="H25" s="50"/>
      <c r="I25" s="22"/>
      <c r="J25" s="22"/>
      <c r="K25" s="1"/>
      <c r="L25" s="1"/>
      <c r="M25" s="1"/>
      <c r="N25" s="1"/>
      <c r="O25" s="1"/>
      <c r="P25" s="1"/>
    </row>
    <row r="26" spans="1:16" x14ac:dyDescent="0.25">
      <c r="A26" s="74" t="s">
        <v>68</v>
      </c>
      <c r="B26" s="75" t="s">
        <v>22</v>
      </c>
      <c r="C26" s="75"/>
      <c r="D26" s="75"/>
      <c r="E26" s="75"/>
      <c r="F26" s="75"/>
      <c r="G26" s="65"/>
      <c r="H26" s="66"/>
      <c r="I26" s="76"/>
      <c r="J26" s="77">
        <f>SUM(J27:J30)</f>
        <v>0</v>
      </c>
      <c r="K26" s="1"/>
      <c r="L26" s="1"/>
      <c r="M26" s="1"/>
      <c r="N26" s="1"/>
      <c r="O26" s="1"/>
      <c r="P26" s="1"/>
    </row>
    <row r="27" spans="1:16" ht="24" x14ac:dyDescent="0.25">
      <c r="A27" s="18" t="s">
        <v>126</v>
      </c>
      <c r="B27" s="3">
        <v>79472</v>
      </c>
      <c r="C27" s="3" t="s">
        <v>15</v>
      </c>
      <c r="D27" s="53">
        <v>0.24229999999999999</v>
      </c>
      <c r="E27" s="4" t="s">
        <v>23</v>
      </c>
      <c r="F27" s="2" t="s">
        <v>61</v>
      </c>
      <c r="G27" s="12">
        <v>8036.9</v>
      </c>
      <c r="H27" s="50"/>
      <c r="I27" s="22"/>
      <c r="J27" s="22"/>
      <c r="K27" s="1"/>
      <c r="L27" s="1"/>
      <c r="M27" s="1"/>
      <c r="N27" s="1"/>
      <c r="O27" s="1"/>
      <c r="P27" s="1"/>
    </row>
    <row r="28" spans="1:16" ht="24" x14ac:dyDescent="0.25">
      <c r="A28" s="18" t="s">
        <v>127</v>
      </c>
      <c r="B28" s="3">
        <v>73481</v>
      </c>
      <c r="C28" s="3" t="s">
        <v>15</v>
      </c>
      <c r="D28" s="53">
        <v>0.24229999999999999</v>
      </c>
      <c r="E28" s="4" t="s">
        <v>24</v>
      </c>
      <c r="F28" s="2" t="s">
        <v>63</v>
      </c>
      <c r="G28" s="12">
        <v>34.57</v>
      </c>
      <c r="H28" s="50"/>
      <c r="I28" s="22"/>
      <c r="J28" s="22"/>
      <c r="K28" s="1"/>
      <c r="L28" s="1"/>
      <c r="M28" s="1"/>
      <c r="N28" s="1"/>
      <c r="O28" s="1"/>
      <c r="P28" s="1"/>
    </row>
    <row r="29" spans="1:16" ht="24" x14ac:dyDescent="0.25">
      <c r="A29" s="18" t="s">
        <v>128</v>
      </c>
      <c r="B29" s="3" t="s">
        <v>89</v>
      </c>
      <c r="C29" s="3" t="s">
        <v>15</v>
      </c>
      <c r="D29" s="53">
        <v>0.24229999999999999</v>
      </c>
      <c r="E29" s="4" t="s">
        <v>26</v>
      </c>
      <c r="F29" s="2" t="s">
        <v>63</v>
      </c>
      <c r="G29" s="12">
        <v>72.209999999999994</v>
      </c>
      <c r="H29" s="50"/>
      <c r="I29" s="22"/>
      <c r="J29" s="22"/>
      <c r="K29" s="1"/>
      <c r="L29" s="1"/>
      <c r="M29" s="1"/>
      <c r="N29" s="1"/>
      <c r="O29" s="1"/>
      <c r="P29" s="1"/>
    </row>
    <row r="30" spans="1:16" x14ac:dyDescent="0.25">
      <c r="A30" s="18" t="s">
        <v>129</v>
      </c>
      <c r="B30" s="3">
        <v>79473</v>
      </c>
      <c r="C30" s="3" t="s">
        <v>15</v>
      </c>
      <c r="D30" s="53">
        <v>0.24229999999999999</v>
      </c>
      <c r="E30" s="4" t="s">
        <v>27</v>
      </c>
      <c r="F30" s="2" t="s">
        <v>63</v>
      </c>
      <c r="G30" s="12">
        <v>1222</v>
      </c>
      <c r="H30" s="50"/>
      <c r="I30" s="22"/>
      <c r="J30" s="22"/>
      <c r="K30" s="1"/>
      <c r="L30" s="1"/>
      <c r="M30" s="1"/>
      <c r="N30" s="1"/>
      <c r="O30" s="1"/>
      <c r="P30" s="1"/>
    </row>
    <row r="31" spans="1:16" x14ac:dyDescent="0.25">
      <c r="A31" s="74" t="s">
        <v>69</v>
      </c>
      <c r="B31" s="78" t="s">
        <v>28</v>
      </c>
      <c r="C31" s="78"/>
      <c r="D31" s="78"/>
      <c r="E31" s="79"/>
      <c r="F31" s="80"/>
      <c r="G31" s="65"/>
      <c r="H31" s="66"/>
      <c r="I31" s="77"/>
      <c r="J31" s="77">
        <f>SUM(J32:J32)</f>
        <v>0</v>
      </c>
      <c r="K31" s="1"/>
      <c r="L31" s="1"/>
      <c r="M31" s="1"/>
      <c r="N31" s="1"/>
      <c r="O31" s="1"/>
      <c r="P31" s="1"/>
    </row>
    <row r="32" spans="1:16" ht="36" x14ac:dyDescent="0.25">
      <c r="A32" s="39" t="s">
        <v>130</v>
      </c>
      <c r="B32" s="40" t="s">
        <v>75</v>
      </c>
      <c r="C32" s="40" t="s">
        <v>15</v>
      </c>
      <c r="D32" s="53">
        <v>0.24229999999999999</v>
      </c>
      <c r="E32" s="41" t="s">
        <v>109</v>
      </c>
      <c r="F32" s="42" t="s">
        <v>64</v>
      </c>
      <c r="G32" s="43">
        <f>1536.39</f>
        <v>1536.39</v>
      </c>
      <c r="H32" s="51"/>
      <c r="I32" s="22"/>
      <c r="J32" s="37"/>
      <c r="K32" s="1"/>
      <c r="L32" s="1"/>
      <c r="M32" s="1"/>
      <c r="N32" s="1"/>
      <c r="O32" s="1"/>
      <c r="P32" s="1"/>
    </row>
    <row r="33" spans="1:16" x14ac:dyDescent="0.25">
      <c r="A33" s="74" t="s">
        <v>70</v>
      </c>
      <c r="B33" s="78" t="s">
        <v>29</v>
      </c>
      <c r="C33" s="78"/>
      <c r="D33" s="78"/>
      <c r="E33" s="79"/>
      <c r="F33" s="80"/>
      <c r="G33" s="65"/>
      <c r="H33" s="66"/>
      <c r="I33" s="77"/>
      <c r="J33" s="77">
        <f>SUM(J34:J37)</f>
        <v>0</v>
      </c>
      <c r="K33" s="1"/>
      <c r="L33" s="1"/>
      <c r="M33" s="1"/>
      <c r="N33" s="1"/>
      <c r="O33" s="1"/>
      <c r="P33" s="1"/>
    </row>
    <row r="34" spans="1:16" ht="24" x14ac:dyDescent="0.25">
      <c r="A34" s="18" t="s">
        <v>131</v>
      </c>
      <c r="B34" s="3">
        <v>72961</v>
      </c>
      <c r="C34" s="3" t="s">
        <v>15</v>
      </c>
      <c r="D34" s="53">
        <v>0.24229999999999999</v>
      </c>
      <c r="E34" s="4" t="s">
        <v>30</v>
      </c>
      <c r="F34" s="2" t="s">
        <v>61</v>
      </c>
      <c r="G34" s="12">
        <v>6074.54</v>
      </c>
      <c r="H34" s="50"/>
      <c r="I34" s="22"/>
      <c r="J34" s="22"/>
      <c r="K34" s="1"/>
      <c r="L34" s="1"/>
      <c r="M34" s="1"/>
      <c r="N34" s="1"/>
      <c r="O34" s="1"/>
      <c r="P34" s="1"/>
    </row>
    <row r="35" spans="1:16" ht="36" x14ac:dyDescent="0.25">
      <c r="A35" s="18" t="s">
        <v>132</v>
      </c>
      <c r="B35" s="3">
        <v>72911</v>
      </c>
      <c r="C35" s="3" t="s">
        <v>15</v>
      </c>
      <c r="D35" s="53">
        <v>0.24229999999999999</v>
      </c>
      <c r="E35" s="4" t="s">
        <v>31</v>
      </c>
      <c r="F35" s="2" t="s">
        <v>63</v>
      </c>
      <c r="G35" s="12">
        <v>607.45000000000005</v>
      </c>
      <c r="H35" s="50"/>
      <c r="I35" s="22"/>
      <c r="J35" s="22"/>
      <c r="K35" s="1"/>
      <c r="L35" s="1"/>
      <c r="M35" s="1"/>
      <c r="N35" s="1"/>
      <c r="O35" s="1"/>
      <c r="P35" s="1"/>
    </row>
    <row r="36" spans="1:16" s="44" customFormat="1" ht="48" x14ac:dyDescent="0.25">
      <c r="A36" s="21" t="s">
        <v>133</v>
      </c>
      <c r="B36" s="54">
        <v>72799</v>
      </c>
      <c r="C36" s="3" t="s">
        <v>15</v>
      </c>
      <c r="D36" s="53">
        <v>0.24229999999999999</v>
      </c>
      <c r="E36" s="55" t="s">
        <v>105</v>
      </c>
      <c r="F36" s="46" t="s">
        <v>61</v>
      </c>
      <c r="G36" s="56">
        <f>6074.54+722.14</f>
        <v>6796.68</v>
      </c>
      <c r="H36" s="57"/>
      <c r="I36" s="22"/>
      <c r="J36" s="22"/>
    </row>
    <row r="37" spans="1:16" s="44" customFormat="1" ht="48" x14ac:dyDescent="0.25">
      <c r="A37" s="21" t="s">
        <v>134</v>
      </c>
      <c r="B37" s="54" t="s">
        <v>17</v>
      </c>
      <c r="C37" s="3" t="s">
        <v>103</v>
      </c>
      <c r="D37" s="53">
        <v>0.24229999999999999</v>
      </c>
      <c r="E37" s="55" t="s">
        <v>111</v>
      </c>
      <c r="F37" s="46" t="s">
        <v>61</v>
      </c>
      <c r="G37" s="56">
        <f>722.14</f>
        <v>722.14</v>
      </c>
      <c r="H37" s="57"/>
      <c r="I37" s="22"/>
      <c r="J37" s="22"/>
    </row>
    <row r="38" spans="1:16" x14ac:dyDescent="0.25">
      <c r="A38" s="74" t="s">
        <v>71</v>
      </c>
      <c r="B38" s="78" t="s">
        <v>32</v>
      </c>
      <c r="C38" s="78"/>
      <c r="D38" s="78"/>
      <c r="E38" s="79"/>
      <c r="F38" s="80"/>
      <c r="G38" s="65"/>
      <c r="H38" s="66"/>
      <c r="I38" s="77"/>
      <c r="J38" s="77">
        <f>SUM(J39:J45)</f>
        <v>0</v>
      </c>
      <c r="K38" s="1"/>
      <c r="L38" s="1"/>
      <c r="M38" s="1"/>
      <c r="N38" s="1"/>
      <c r="O38" s="1"/>
      <c r="P38" s="1"/>
    </row>
    <row r="39" spans="1:16" ht="36" x14ac:dyDescent="0.25">
      <c r="A39" s="18" t="s">
        <v>135</v>
      </c>
      <c r="B39" s="13">
        <v>9540</v>
      </c>
      <c r="C39" s="13" t="s">
        <v>15</v>
      </c>
      <c r="D39" s="53">
        <v>0.24229999999999999</v>
      </c>
      <c r="E39" s="4" t="s">
        <v>33</v>
      </c>
      <c r="F39" s="2" t="s">
        <v>62</v>
      </c>
      <c r="G39" s="12">
        <v>1</v>
      </c>
      <c r="H39" s="50"/>
      <c r="I39" s="22"/>
      <c r="J39" s="22"/>
      <c r="K39" s="1"/>
      <c r="L39" s="1"/>
      <c r="M39" s="1"/>
      <c r="N39" s="1"/>
      <c r="O39" s="1"/>
      <c r="P39" s="1"/>
    </row>
    <row r="40" spans="1:16" ht="24" x14ac:dyDescent="0.25">
      <c r="A40" s="18" t="s">
        <v>136</v>
      </c>
      <c r="B40" s="13" t="s">
        <v>90</v>
      </c>
      <c r="C40" s="13" t="s">
        <v>15</v>
      </c>
      <c r="D40" s="53">
        <v>0.24229999999999999</v>
      </c>
      <c r="E40" s="4" t="s">
        <v>34</v>
      </c>
      <c r="F40" s="2" t="s">
        <v>62</v>
      </c>
      <c r="G40" s="12">
        <v>19</v>
      </c>
      <c r="H40" s="50"/>
      <c r="I40" s="22"/>
      <c r="J40" s="22"/>
      <c r="K40" s="1"/>
      <c r="L40" s="1"/>
      <c r="M40" s="1"/>
      <c r="N40" s="1"/>
      <c r="O40" s="1"/>
      <c r="P40" s="1"/>
    </row>
    <row r="41" spans="1:16" ht="36" x14ac:dyDescent="0.25">
      <c r="A41" s="18" t="s">
        <v>137</v>
      </c>
      <c r="B41" s="3" t="s">
        <v>91</v>
      </c>
      <c r="C41" s="3" t="s">
        <v>15</v>
      </c>
      <c r="D41" s="53">
        <v>0.24229999999999999</v>
      </c>
      <c r="E41" s="4" t="s">
        <v>35</v>
      </c>
      <c r="F41" s="2" t="s">
        <v>62</v>
      </c>
      <c r="G41" s="12">
        <v>19</v>
      </c>
      <c r="H41" s="50"/>
      <c r="I41" s="22"/>
      <c r="J41" s="22"/>
      <c r="K41" s="1"/>
      <c r="L41" s="1"/>
      <c r="M41" s="1"/>
      <c r="N41" s="1"/>
      <c r="O41" s="1"/>
      <c r="P41" s="1"/>
    </row>
    <row r="42" spans="1:16" x14ac:dyDescent="0.25">
      <c r="A42" s="18" t="s">
        <v>138</v>
      </c>
      <c r="B42" s="14">
        <v>83448</v>
      </c>
      <c r="C42" s="14" t="s">
        <v>15</v>
      </c>
      <c r="D42" s="53">
        <v>0.24229999999999999</v>
      </c>
      <c r="E42" s="4" t="s">
        <v>36</v>
      </c>
      <c r="F42" s="2" t="s">
        <v>62</v>
      </c>
      <c r="G42" s="12">
        <v>19</v>
      </c>
      <c r="H42" s="50"/>
      <c r="I42" s="22"/>
      <c r="J42" s="22"/>
      <c r="K42" s="1"/>
      <c r="L42" s="1"/>
      <c r="M42" s="1"/>
      <c r="N42" s="1"/>
      <c r="O42" s="1"/>
      <c r="P42" s="1"/>
    </row>
    <row r="43" spans="1:16" ht="24" x14ac:dyDescent="0.25">
      <c r="A43" s="18" t="s">
        <v>139</v>
      </c>
      <c r="B43" s="3">
        <v>73613</v>
      </c>
      <c r="C43" s="3" t="s">
        <v>15</v>
      </c>
      <c r="D43" s="53">
        <v>0.24229999999999999</v>
      </c>
      <c r="E43" s="4" t="s">
        <v>37</v>
      </c>
      <c r="F43" s="2" t="s">
        <v>64</v>
      </c>
      <c r="G43" s="12">
        <v>440</v>
      </c>
      <c r="H43" s="50"/>
      <c r="I43" s="22"/>
      <c r="J43" s="22"/>
      <c r="K43" s="1"/>
      <c r="L43" s="1"/>
      <c r="M43" s="1"/>
      <c r="N43" s="1"/>
      <c r="O43" s="1"/>
      <c r="P43" s="1"/>
    </row>
    <row r="44" spans="1:16" ht="24" x14ac:dyDescent="0.25">
      <c r="A44" s="18" t="s">
        <v>140</v>
      </c>
      <c r="B44" s="3" t="s">
        <v>92</v>
      </c>
      <c r="C44" s="3" t="s">
        <v>15</v>
      </c>
      <c r="D44" s="53">
        <v>0.24229999999999999</v>
      </c>
      <c r="E44" s="4" t="s">
        <v>38</v>
      </c>
      <c r="F44" s="2" t="s">
        <v>64</v>
      </c>
      <c r="G44" s="12">
        <v>1222</v>
      </c>
      <c r="H44" s="50"/>
      <c r="I44" s="22"/>
      <c r="J44" s="22"/>
      <c r="K44" s="1"/>
      <c r="L44" s="1"/>
      <c r="M44" s="1"/>
      <c r="N44" s="1"/>
      <c r="O44" s="1"/>
      <c r="P44" s="1"/>
    </row>
    <row r="45" spans="1:16" ht="36" x14ac:dyDescent="0.25">
      <c r="A45" s="18" t="s">
        <v>141</v>
      </c>
      <c r="B45" s="3" t="s">
        <v>93</v>
      </c>
      <c r="C45" s="3" t="s">
        <v>15</v>
      </c>
      <c r="D45" s="53">
        <v>0.24229999999999999</v>
      </c>
      <c r="E45" s="4" t="s">
        <v>39</v>
      </c>
      <c r="F45" s="2" t="s">
        <v>62</v>
      </c>
      <c r="G45" s="12">
        <v>12</v>
      </c>
      <c r="H45" s="50"/>
      <c r="I45" s="22"/>
      <c r="J45" s="22"/>
      <c r="K45" s="1"/>
      <c r="L45" s="1"/>
      <c r="M45" s="1"/>
      <c r="N45" s="1"/>
      <c r="O45" s="1"/>
      <c r="P45" s="1"/>
    </row>
    <row r="46" spans="1:16" x14ac:dyDescent="0.25">
      <c r="A46" s="74" t="s">
        <v>72</v>
      </c>
      <c r="B46" s="78" t="s">
        <v>40</v>
      </c>
      <c r="C46" s="78"/>
      <c r="D46" s="78"/>
      <c r="E46" s="79"/>
      <c r="F46" s="80"/>
      <c r="G46" s="65"/>
      <c r="H46" s="66"/>
      <c r="I46" s="77"/>
      <c r="J46" s="77">
        <f>SUM(J47:J49)</f>
        <v>0</v>
      </c>
      <c r="K46" s="1"/>
      <c r="L46" s="1"/>
      <c r="M46" s="1"/>
      <c r="N46" s="1"/>
      <c r="O46" s="1"/>
      <c r="P46" s="1"/>
    </row>
    <row r="47" spans="1:16" ht="23.25" customHeight="1" x14ac:dyDescent="0.25">
      <c r="A47" s="18" t="s">
        <v>142</v>
      </c>
      <c r="B47" s="3">
        <v>85180</v>
      </c>
      <c r="C47" s="3" t="s">
        <v>15</v>
      </c>
      <c r="D47" s="53">
        <v>0.24229999999999999</v>
      </c>
      <c r="E47" s="4" t="s">
        <v>41</v>
      </c>
      <c r="F47" s="2" t="s">
        <v>61</v>
      </c>
      <c r="G47" s="12">
        <v>1240.22</v>
      </c>
      <c r="H47" s="50"/>
      <c r="I47" s="22"/>
      <c r="J47" s="22"/>
      <c r="K47" s="1"/>
      <c r="L47" s="1"/>
      <c r="M47" s="1"/>
      <c r="N47" s="1"/>
      <c r="O47" s="1"/>
      <c r="P47" s="1"/>
    </row>
    <row r="48" spans="1:16" ht="36" x14ac:dyDescent="0.25">
      <c r="A48" s="18" t="s">
        <v>143</v>
      </c>
      <c r="B48" s="20" t="s">
        <v>17</v>
      </c>
      <c r="C48" s="54" t="s">
        <v>58</v>
      </c>
      <c r="D48" s="53">
        <v>0.24229999999999999</v>
      </c>
      <c r="E48" s="4" t="s">
        <v>42</v>
      </c>
      <c r="F48" s="2" t="s">
        <v>64</v>
      </c>
      <c r="G48" s="12">
        <v>34</v>
      </c>
      <c r="H48" s="50"/>
      <c r="I48" s="22"/>
      <c r="J48" s="22"/>
      <c r="K48" s="1"/>
      <c r="L48" s="1"/>
      <c r="M48" s="1"/>
      <c r="N48" s="1"/>
      <c r="O48" s="1"/>
      <c r="P48" s="1"/>
    </row>
    <row r="49" spans="1:16" ht="24" x14ac:dyDescent="0.25">
      <c r="A49" s="18" t="s">
        <v>144</v>
      </c>
      <c r="B49" s="20" t="s">
        <v>17</v>
      </c>
      <c r="C49" s="54" t="s">
        <v>60</v>
      </c>
      <c r="D49" s="53">
        <v>0.24229999999999999</v>
      </c>
      <c r="E49" s="4" t="s">
        <v>43</v>
      </c>
      <c r="F49" s="2" t="s">
        <v>62</v>
      </c>
      <c r="G49" s="12">
        <v>15</v>
      </c>
      <c r="H49" s="50"/>
      <c r="I49" s="22"/>
      <c r="J49" s="22"/>
      <c r="K49" s="1"/>
      <c r="L49" s="1"/>
      <c r="M49" s="1"/>
      <c r="N49" s="1"/>
      <c r="O49" s="1"/>
      <c r="P49" s="1"/>
    </row>
    <row r="50" spans="1:16" x14ac:dyDescent="0.25">
      <c r="A50" s="74" t="s">
        <v>73</v>
      </c>
      <c r="B50" s="78" t="s">
        <v>44</v>
      </c>
      <c r="C50" s="78"/>
      <c r="D50" s="78"/>
      <c r="E50" s="79"/>
      <c r="F50" s="80"/>
      <c r="G50" s="65"/>
      <c r="H50" s="66"/>
      <c r="I50" s="77"/>
      <c r="J50" s="77">
        <f>SUM(J51:J53)</f>
        <v>0</v>
      </c>
      <c r="K50" s="1"/>
      <c r="L50" s="1"/>
      <c r="M50" s="1"/>
      <c r="N50" s="1"/>
      <c r="O50" s="1"/>
      <c r="P50" s="1"/>
    </row>
    <row r="51" spans="1:16" x14ac:dyDescent="0.25">
      <c r="A51" s="18" t="s">
        <v>145</v>
      </c>
      <c r="B51" s="3" t="s">
        <v>17</v>
      </c>
      <c r="C51" s="54" t="s">
        <v>106</v>
      </c>
      <c r="D51" s="53">
        <v>0.24229999999999999</v>
      </c>
      <c r="E51" s="4" t="s">
        <v>45</v>
      </c>
      <c r="F51" s="2" t="s">
        <v>62</v>
      </c>
      <c r="G51" s="12">
        <v>3</v>
      </c>
      <c r="H51" s="50"/>
      <c r="I51" s="22"/>
      <c r="J51" s="22"/>
      <c r="K51" s="1"/>
      <c r="L51" s="1"/>
      <c r="M51" s="1"/>
      <c r="N51" s="1"/>
      <c r="O51" s="1"/>
      <c r="P51" s="1"/>
    </row>
    <row r="52" spans="1:16" ht="24" x14ac:dyDescent="0.25">
      <c r="A52" s="18" t="s">
        <v>146</v>
      </c>
      <c r="B52" s="3" t="s">
        <v>17</v>
      </c>
      <c r="C52" s="54" t="s">
        <v>59</v>
      </c>
      <c r="D52" s="53">
        <v>0.24229999999999999</v>
      </c>
      <c r="E52" s="4" t="s">
        <v>46</v>
      </c>
      <c r="F52" s="2" t="s">
        <v>61</v>
      </c>
      <c r="G52" s="12">
        <v>23</v>
      </c>
      <c r="H52" s="50"/>
      <c r="I52" s="22"/>
      <c r="J52" s="22"/>
      <c r="K52" s="1"/>
      <c r="L52" s="1"/>
      <c r="M52" s="1"/>
      <c r="N52" s="1"/>
      <c r="O52" s="1"/>
      <c r="P52" s="1"/>
    </row>
    <row r="53" spans="1:16" x14ac:dyDescent="0.25">
      <c r="A53" s="18" t="s">
        <v>147</v>
      </c>
      <c r="B53" s="3" t="s">
        <v>47</v>
      </c>
      <c r="C53" s="3" t="s">
        <v>102</v>
      </c>
      <c r="D53" s="53">
        <v>0.24229999999999999</v>
      </c>
      <c r="E53" s="4" t="s">
        <v>48</v>
      </c>
      <c r="F53" s="2" t="s">
        <v>61</v>
      </c>
      <c r="G53" s="12">
        <v>3.5</v>
      </c>
      <c r="H53" s="50"/>
      <c r="I53" s="22"/>
      <c r="J53" s="22"/>
      <c r="K53" s="1"/>
      <c r="L53" s="1"/>
      <c r="M53" s="1"/>
      <c r="N53" s="1"/>
      <c r="O53" s="1"/>
      <c r="P53" s="1"/>
    </row>
    <row r="54" spans="1:16" x14ac:dyDescent="0.25">
      <c r="A54" s="74" t="s">
        <v>74</v>
      </c>
      <c r="B54" s="78" t="s">
        <v>49</v>
      </c>
      <c r="C54" s="78"/>
      <c r="D54" s="78"/>
      <c r="E54" s="79"/>
      <c r="F54" s="80"/>
      <c r="G54" s="65"/>
      <c r="H54" s="66"/>
      <c r="I54" s="77"/>
      <c r="J54" s="77">
        <f>SUM(J55:J57)</f>
        <v>0</v>
      </c>
      <c r="K54" s="1"/>
      <c r="L54" s="1"/>
      <c r="M54" s="1"/>
      <c r="N54" s="1"/>
      <c r="O54" s="1"/>
      <c r="P54" s="1"/>
    </row>
    <row r="55" spans="1:16" ht="24" x14ac:dyDescent="0.25">
      <c r="A55" s="18" t="s">
        <v>148</v>
      </c>
      <c r="B55" s="3">
        <v>84649</v>
      </c>
      <c r="C55" s="3" t="s">
        <v>15</v>
      </c>
      <c r="D55" s="53">
        <v>0.24229999999999999</v>
      </c>
      <c r="E55" s="4" t="s">
        <v>50</v>
      </c>
      <c r="F55" s="2" t="s">
        <v>61</v>
      </c>
      <c r="G55" s="12">
        <v>361.05</v>
      </c>
      <c r="H55" s="50"/>
      <c r="I55" s="22"/>
      <c r="J55" s="22"/>
      <c r="K55" s="1"/>
      <c r="L55" s="1"/>
      <c r="M55" s="1"/>
      <c r="N55" s="1"/>
      <c r="O55" s="1"/>
      <c r="P55" s="1"/>
    </row>
    <row r="56" spans="1:16" ht="24" x14ac:dyDescent="0.25">
      <c r="A56" s="18" t="s">
        <v>149</v>
      </c>
      <c r="B56" s="3">
        <v>88489</v>
      </c>
      <c r="C56" s="3" t="s">
        <v>15</v>
      </c>
      <c r="D56" s="53">
        <v>0.24229999999999999</v>
      </c>
      <c r="E56" s="4" t="s">
        <v>51</v>
      </c>
      <c r="F56" s="2" t="s">
        <v>61</v>
      </c>
      <c r="G56" s="12">
        <v>34</v>
      </c>
      <c r="H56" s="50"/>
      <c r="I56" s="22"/>
      <c r="J56" s="22"/>
      <c r="K56" s="1"/>
      <c r="L56" s="1"/>
      <c r="M56" s="1"/>
      <c r="N56" s="1"/>
      <c r="O56" s="1"/>
      <c r="P56" s="1"/>
    </row>
    <row r="57" spans="1:16" x14ac:dyDescent="0.25">
      <c r="A57" s="19" t="s">
        <v>150</v>
      </c>
      <c r="B57" s="15" t="s">
        <v>94</v>
      </c>
      <c r="C57" s="15" t="s">
        <v>15</v>
      </c>
      <c r="D57" s="53">
        <v>0.24229999999999999</v>
      </c>
      <c r="E57" s="16" t="s">
        <v>52</v>
      </c>
      <c r="F57" s="2" t="s">
        <v>61</v>
      </c>
      <c r="G57" s="17">
        <v>56.35</v>
      </c>
      <c r="H57" s="52"/>
      <c r="I57" s="22"/>
      <c r="J57" s="22"/>
      <c r="K57" s="1"/>
      <c r="L57" s="1"/>
      <c r="M57" s="1"/>
      <c r="N57" s="1"/>
      <c r="O57" s="1"/>
      <c r="P57" s="1"/>
    </row>
    <row r="58" spans="1:16" x14ac:dyDescent="0.25">
      <c r="A58" s="84" t="s">
        <v>53</v>
      </c>
      <c r="B58" s="85"/>
      <c r="C58" s="85"/>
      <c r="D58" s="85"/>
      <c r="E58" s="85"/>
      <c r="F58" s="85"/>
      <c r="G58" s="85"/>
      <c r="H58" s="85"/>
      <c r="I58" s="86"/>
      <c r="J58" s="36">
        <f>J10+J19+J26+J31+J33+J38+J46+J50+J54</f>
        <v>0</v>
      </c>
      <c r="K58" s="1"/>
      <c r="L58" s="1"/>
      <c r="M58" s="1"/>
      <c r="N58" s="1"/>
      <c r="O58" s="1"/>
      <c r="P58" s="1"/>
    </row>
    <row r="59" spans="1:16" x14ac:dyDescent="0.25"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E60" s="1"/>
      <c r="F60" s="1"/>
      <c r="G60" s="1"/>
      <c r="I60" s="1"/>
      <c r="J60" s="23"/>
      <c r="L60" s="1"/>
      <c r="M60" s="1"/>
    </row>
    <row r="61" spans="1:16" x14ac:dyDescent="0.25">
      <c r="A61" s="1"/>
      <c r="B61" s="1"/>
      <c r="C61" s="1"/>
      <c r="E61" s="1"/>
      <c r="F61" s="1"/>
      <c r="G61" s="1"/>
      <c r="I61" s="1"/>
      <c r="J61" s="24"/>
      <c r="L61" s="1"/>
      <c r="M61" s="1"/>
    </row>
  </sheetData>
  <mergeCells count="12">
    <mergeCell ref="A1:J1"/>
    <mergeCell ref="A2:J2"/>
    <mergeCell ref="A58:I58"/>
    <mergeCell ref="A8:A9"/>
    <mergeCell ref="B8:B9"/>
    <mergeCell ref="E8:E9"/>
    <mergeCell ref="F8:F9"/>
    <mergeCell ref="G8:G9"/>
    <mergeCell ref="C8:C9"/>
    <mergeCell ref="A7:J7"/>
    <mergeCell ref="H8:J8"/>
    <mergeCell ref="D8:D9"/>
  </mergeCells>
  <conditionalFormatting sqref="G17">
    <cfRule type="cellIs" dxfId="1" priority="2" stopIfTrue="1" operator="lessThan">
      <formula>0</formula>
    </cfRule>
  </conditionalFormatting>
  <conditionalFormatting sqref="G18">
    <cfRule type="cellIs" dxfId="0" priority="1" stopIfTrue="1" operator="lessThan">
      <formula>0</formula>
    </cfRule>
  </conditionalFormatting>
  <pageMargins left="0.51181102362204722" right="0.51181102362204722" top="0.9055118110236221" bottom="1.1811023622047245" header="0.23622047244094491" footer="0.47244094488188981"/>
  <pageSetup paperSize="9" scale="56" orientation="portrait" verticalDpi="300" r:id="rId1"/>
  <headerFooter>
    <oddHeader>&amp;C&amp;G&amp;R&amp;G</oddHeader>
    <oddFooter xml:space="preserve">&amp;C&amp;8PROGRAMAS DE DESENVOLVIMENTO DO TURISMO – PRODETUR / PE
Av. Professor Andrade Bezerra, s/nº – Salgadinho – Olinda  / PE - CEP: 53.110-110
Fone: (81) 3182.8317 PABX: (81) 3182.8300 –   Fax: (81) 3182.8312 
CNPJ (MF) nº 04.755.171/0001-81
</oddFooter>
  </headerFooter>
  <rowBreaks count="1" manualBreakCount="1">
    <brk id="45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</vt:lpstr>
      <vt:lpstr>'Orçamento '!Area_de_impressao</vt:lpstr>
      <vt:lpstr>'Orçamento '!Titulos_de_impressao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Leide</cp:lastModifiedBy>
  <cp:lastPrinted>2016-01-19T19:32:46Z</cp:lastPrinted>
  <dcterms:created xsi:type="dcterms:W3CDTF">2015-10-08T17:10:45Z</dcterms:created>
  <dcterms:modified xsi:type="dcterms:W3CDTF">2016-01-19T20:08:52Z</dcterms:modified>
</cp:coreProperties>
</file>